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05" activeTab="4"/>
  </bookViews>
  <sheets>
    <sheet name="Hinweise zum Ausfüllen" sheetId="1" r:id="rId1"/>
    <sheet name="KK Liegend" sheetId="2" r:id="rId2"/>
    <sheet name="KK 3x 20" sheetId="3" r:id="rId3"/>
    <sheet name="Sportpistole" sheetId="4" r:id="rId4"/>
    <sheet name="Ordonnanz" sheetId="5" r:id="rId5"/>
    <sheet name="Vereine" sheetId="6" r:id="rId6"/>
  </sheets>
  <definedNames>
    <definedName name="_xlnm.Print_Area" localSheetId="2">'KK 3x 20'!$A$1:$M$49</definedName>
    <definedName name="_xlnm.Print_Area" localSheetId="1">'KK Liegend'!$A$1:$M$49</definedName>
    <definedName name="_xlnm.Print_Area" localSheetId="4">'Ordonnanz'!$A$1:$T$49</definedName>
    <definedName name="_xlnm.Print_Area" localSheetId="3">'Sportpistole'!$A$1:$K$49</definedName>
    <definedName name="Vereine">'Vereine'!$A$2:$A$22</definedName>
  </definedNames>
  <calcPr fullCalcOnLoad="1"/>
</workbook>
</file>

<file path=xl/sharedStrings.xml><?xml version="1.0" encoding="utf-8"?>
<sst xmlns="http://schemas.openxmlformats.org/spreadsheetml/2006/main" count="179" uniqueCount="64">
  <si>
    <t>lfd. Nr.</t>
  </si>
  <si>
    <t>Scheiben-Nr.</t>
  </si>
  <si>
    <t>Name des Schützen</t>
  </si>
  <si>
    <t>Präzision</t>
  </si>
  <si>
    <t>Duell</t>
  </si>
  <si>
    <t>Gesamt</t>
  </si>
  <si>
    <t>Mannschafts-wertung</t>
  </si>
  <si>
    <t>Mannschaftsergebnis:</t>
  </si>
  <si>
    <t>Gastmannschaft:</t>
  </si>
  <si>
    <t>Verein</t>
  </si>
  <si>
    <t>Mannschaft</t>
  </si>
  <si>
    <t>Vereine</t>
  </si>
  <si>
    <t>Mannschaftsführer (Heim)</t>
  </si>
  <si>
    <t>Neutrale Aufsicht</t>
  </si>
  <si>
    <t>Mannschaftsführer (Gast)</t>
  </si>
  <si>
    <r>
      <t>Wettkampfbericht</t>
    </r>
    <r>
      <rPr>
        <sz val="8"/>
        <rFont val="Arial"/>
        <family val="2"/>
      </rPr>
      <t>: (Besondere Vorkommnisse, Zuschauer, Medienvertreter, usw.)</t>
    </r>
  </si>
  <si>
    <t>AK</t>
  </si>
  <si>
    <t>Heimmannschaft:</t>
  </si>
  <si>
    <t>Württembergischer Schützenverband 1850 e.V.</t>
  </si>
  <si>
    <t>Datum:</t>
  </si>
  <si>
    <t>Kreisliga Gruppe:</t>
  </si>
  <si>
    <t>Liegend</t>
  </si>
  <si>
    <t>Stehend</t>
  </si>
  <si>
    <t>Kniend</t>
  </si>
  <si>
    <t>Hinweise zum Ausfüllen der Ergebnisformulare</t>
  </si>
  <si>
    <t>1.</t>
  </si>
  <si>
    <t>2.</t>
  </si>
  <si>
    <t>3.</t>
  </si>
  <si>
    <t>4.</t>
  </si>
  <si>
    <t>5.</t>
  </si>
  <si>
    <t>6.</t>
  </si>
  <si>
    <r>
      <t>Vor dem Ausdrucken</t>
    </r>
    <r>
      <rPr>
        <sz val="10"/>
        <rFont val="Arial"/>
        <family val="0"/>
      </rPr>
      <t xml:space="preserve"> ist sicherzustellen, dass das Ergebnisformular vollständig auf einer Seite ausgedruckt wird. Hierzu rufen Sie das Menü "Datei" - "Seite einrichten" auf. Klicken Sie auf "Papierformat" und wählen Sie " Anpassen: 1 Seite(n) breit und 1 Seite(n) hoch." aus</t>
    </r>
  </si>
  <si>
    <t>Bitte die Ergebnisformulare vollständig ausfüllen und anschließend unterschreiben.</t>
  </si>
  <si>
    <t>Wenn Sie die Daten eingeben, erscheinen bei einzelnen Eingabefelder zusätzliche Eingabehilfen. Bitte beachten sie diese Informationen.</t>
  </si>
  <si>
    <t>Das Gesamtergebnis der einzelnen Schützen sowie das Mannschaftsergebnis wird automatisch berechnet. Die Einzelschützen, deren Ergebnis zur Mannschaftswertung herangezogen wird, werden automatisch ausgewählt.</t>
  </si>
  <si>
    <t>Für die Schützen, die "AK" starten, sind separate Eingabemöglichkeiten vorgesehen. Diese Ergebnisse werden bei der Mannschaftswertung nicht berücksichtigt.</t>
  </si>
  <si>
    <t>1. Serie</t>
  </si>
  <si>
    <t>2. Serie</t>
  </si>
  <si>
    <t>3. Serie</t>
  </si>
  <si>
    <r>
      <t>Achtung</t>
    </r>
    <r>
      <rPr>
        <sz val="10"/>
        <rFont val="Arial"/>
        <family val="0"/>
      </rPr>
      <t>: Wenn bei mehreren Schützen das Gesamtergebnis und alle Einzelserien übereinstimmen, kann es vorkommen, dass die Gesamtergebnisse von mehr als 3 Schützen für das Mannschaftsergebnis  übernommen werden. In diesem - wohl eher seltenen Fall - ist das Ergebnisformular auszudrucken und die Ergebnisse sind von Hand einzutragen.</t>
    </r>
  </si>
  <si>
    <t>Ligawettkampf</t>
  </si>
  <si>
    <t>Verteiler: Ligaobmann / Heimmannschaft / Gastmannschaft</t>
  </si>
  <si>
    <t>eata</t>
  </si>
  <si>
    <t>SV Eningen</t>
  </si>
  <si>
    <t>SV Dettingen</t>
  </si>
  <si>
    <t>SV Urach</t>
  </si>
  <si>
    <t>SG Hülben</t>
  </si>
  <si>
    <t>SG Hengen</t>
  </si>
  <si>
    <t>SV Grabenstetten</t>
  </si>
  <si>
    <t>SV Großbettlingen</t>
  </si>
  <si>
    <t>SV Riederich</t>
  </si>
  <si>
    <t>SV Reicheneck</t>
  </si>
  <si>
    <t>SV Metzingen</t>
  </si>
  <si>
    <t>SG Zainingen</t>
  </si>
  <si>
    <r>
      <t>Kreis:</t>
    </r>
    <r>
      <rPr>
        <sz val="13"/>
        <rFont val="Arial"/>
        <family val="2"/>
      </rPr>
      <t xml:space="preserve">       </t>
    </r>
    <r>
      <rPr>
        <b/>
        <i/>
        <sz val="13"/>
        <rFont val="Arial"/>
        <family val="2"/>
      </rPr>
      <t>Hohen-Urach</t>
    </r>
  </si>
  <si>
    <r>
      <t>Disziplin:</t>
    </r>
    <r>
      <rPr>
        <sz val="13"/>
        <rFont val="Arial"/>
        <family val="2"/>
      </rPr>
      <t xml:space="preserve">  </t>
    </r>
    <r>
      <rPr>
        <b/>
        <i/>
        <u val="single"/>
        <sz val="13"/>
        <rFont val="Arial"/>
        <family val="2"/>
      </rPr>
      <t>KK-Liegend</t>
    </r>
  </si>
  <si>
    <r>
      <t>Disziplin:</t>
    </r>
    <r>
      <rPr>
        <sz val="12"/>
        <rFont val="Arial"/>
        <family val="2"/>
      </rPr>
      <t xml:space="preserve">  </t>
    </r>
    <r>
      <rPr>
        <b/>
        <i/>
        <u val="single"/>
        <sz val="12"/>
        <rFont val="Arial"/>
        <family val="2"/>
      </rPr>
      <t xml:space="preserve"> KK 3x20</t>
    </r>
  </si>
  <si>
    <r>
      <t>Disziplin:</t>
    </r>
    <r>
      <rPr>
        <sz val="12"/>
        <rFont val="Arial"/>
        <family val="2"/>
      </rPr>
      <t xml:space="preserve">   </t>
    </r>
    <r>
      <rPr>
        <b/>
        <i/>
        <u val="single"/>
        <sz val="12"/>
        <rFont val="Arial"/>
        <family val="2"/>
      </rPr>
      <t>Sportpistole</t>
    </r>
  </si>
  <si>
    <t>SV Schlaitdorf</t>
  </si>
  <si>
    <t>SV Neuhausen</t>
  </si>
  <si>
    <t>SG Neckartenzlingen</t>
  </si>
  <si>
    <t>SV Sondelfingen</t>
  </si>
  <si>
    <r>
      <t>Disziplin:</t>
    </r>
    <r>
      <rPr>
        <sz val="12"/>
        <rFont val="Arial"/>
        <family val="2"/>
      </rPr>
      <t xml:space="preserve">  </t>
    </r>
    <r>
      <rPr>
        <b/>
        <i/>
        <u val="single"/>
        <sz val="12"/>
        <rFont val="Arial"/>
        <family val="2"/>
      </rPr>
      <t xml:space="preserve"> Ordonnanzgewehr</t>
    </r>
  </si>
  <si>
    <t>SG Bempflingen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</si>
</sst>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4"/>
      <name val="Arial"/>
      <family val="0"/>
    </font>
    <font>
      <sz val="10"/>
      <color indexed="9"/>
      <name val="Arial"/>
      <family val="0"/>
    </font>
    <font>
      <sz val="8"/>
      <color indexed="9"/>
      <name val="Arial"/>
      <family val="0"/>
    </font>
    <font>
      <sz val="18"/>
      <name val="Arial"/>
      <family val="2"/>
    </font>
    <font>
      <sz val="12"/>
      <name val="Arial"/>
      <family val="0"/>
    </font>
    <font>
      <sz val="10"/>
      <color indexed="10"/>
      <name val="Arial"/>
      <family val="0"/>
    </font>
    <font>
      <u val="single"/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u val="single"/>
      <sz val="13"/>
      <name val="Arial"/>
      <family val="2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168" fontId="0" fillId="0" borderId="0" xfId="0" applyNumberFormat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68" fontId="0" fillId="0" borderId="15" xfId="0" applyNumberFormat="1" applyBorder="1" applyAlignment="1" applyProtection="1">
      <alignment/>
      <protection/>
    </xf>
    <xf numFmtId="0" fontId="0" fillId="33" borderId="26" xfId="0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168" fontId="6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1" fillId="0" borderId="0" xfId="0" applyFont="1" applyAlignment="1">
      <alignment wrapText="1"/>
    </xf>
    <xf numFmtId="0" fontId="14" fillId="0" borderId="0" xfId="0" applyFont="1" applyAlignment="1" applyProtection="1">
      <alignment/>
      <protection/>
    </xf>
    <xf numFmtId="0" fontId="14" fillId="0" borderId="27" xfId="0" applyFont="1" applyBorder="1" applyAlignment="1" applyProtection="1">
      <alignment/>
      <protection/>
    </xf>
    <xf numFmtId="0" fontId="14" fillId="0" borderId="0" xfId="0" applyFont="1" applyAlignment="1" applyProtection="1">
      <alignment horizontal="left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0" fillId="33" borderId="29" xfId="0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/>
      <protection locked="0"/>
    </xf>
    <xf numFmtId="0" fontId="1" fillId="0" borderId="19" xfId="0" applyFont="1" applyBorder="1" applyAlignment="1" applyProtection="1">
      <alignment horizontal="center"/>
      <protection/>
    </xf>
    <xf numFmtId="0" fontId="0" fillId="0" borderId="19" xfId="0" applyBorder="1" applyAlignment="1">
      <alignment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29" xfId="0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14" fontId="0" fillId="33" borderId="26" xfId="0" applyNumberForma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0" fillId="33" borderId="26" xfId="0" applyFill="1" applyBorder="1" applyAlignment="1" applyProtection="1">
      <alignment/>
      <protection locked="0"/>
    </xf>
    <xf numFmtId="0" fontId="2" fillId="0" borderId="36" xfId="0" applyFont="1" applyBorder="1" applyAlignment="1" applyProtection="1">
      <alignment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" fillId="0" borderId="19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1" fillId="0" borderId="40" xfId="0" applyFont="1" applyBorder="1" applyAlignment="1" applyProtection="1">
      <alignment horizontal="center"/>
      <protection/>
    </xf>
    <xf numFmtId="0" fontId="0" fillId="33" borderId="41" xfId="0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0" fillId="33" borderId="42" xfId="0" applyFill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33" borderId="27" xfId="0" applyFill="1" applyBorder="1" applyAlignment="1" applyProtection="1">
      <alignment vertical="top" wrapText="1" shrinkToFit="1"/>
      <protection locked="0"/>
    </xf>
    <xf numFmtId="0" fontId="0" fillId="33" borderId="0" xfId="0" applyFill="1" applyAlignment="1" applyProtection="1">
      <alignment vertical="top" wrapText="1" shrinkToFit="1"/>
      <protection locked="0"/>
    </xf>
    <xf numFmtId="0" fontId="0" fillId="33" borderId="17" xfId="0" applyFill="1" applyBorder="1" applyAlignment="1" applyProtection="1">
      <alignment vertical="top" wrapText="1" shrinkToFit="1"/>
      <protection locked="0"/>
    </xf>
    <xf numFmtId="0" fontId="0" fillId="33" borderId="18" xfId="0" applyFill="1" applyBorder="1" applyAlignment="1" applyProtection="1">
      <alignment vertical="top" wrapText="1" shrinkToFit="1"/>
      <protection locked="0"/>
    </xf>
    <xf numFmtId="0" fontId="0" fillId="33" borderId="19" xfId="0" applyFill="1" applyBorder="1" applyAlignment="1" applyProtection="1">
      <alignment vertical="top" wrapText="1" shrinkToFit="1"/>
      <protection locked="0"/>
    </xf>
    <xf numFmtId="0" fontId="0" fillId="33" borderId="20" xfId="0" applyFill="1" applyBorder="1" applyAlignment="1" applyProtection="1">
      <alignment vertical="top" wrapText="1" shrinkToFit="1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2" fillId="0" borderId="4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33</xdr:row>
      <xdr:rowOff>0</xdr:rowOff>
    </xdr:from>
    <xdr:to>
      <xdr:col>13</xdr:col>
      <xdr:colOff>0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124575" y="8077200"/>
          <a:ext cx="7620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13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124575" y="8382000"/>
          <a:ext cx="7620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13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6124575" y="8382000"/>
          <a:ext cx="7620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13</xdr:col>
      <xdr:colOff>0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6124575" y="8077200"/>
          <a:ext cx="7620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13</xdr:col>
      <xdr:colOff>0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6124575" y="4314825"/>
          <a:ext cx="7620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6124575" y="4619625"/>
          <a:ext cx="7620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7" name="Line 7"/>
        <xdr:cNvSpPr>
          <a:spLocks/>
        </xdr:cNvSpPr>
      </xdr:nvSpPr>
      <xdr:spPr>
        <a:xfrm>
          <a:off x="6124575" y="4619625"/>
          <a:ext cx="7620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13</xdr:col>
      <xdr:colOff>0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>
          <a:off x="6124575" y="4314825"/>
          <a:ext cx="7620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13</xdr:col>
      <xdr:colOff>0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6124575" y="4314825"/>
          <a:ext cx="7620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6124575" y="4619625"/>
          <a:ext cx="7620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1" name="Line 11"/>
        <xdr:cNvSpPr>
          <a:spLocks/>
        </xdr:cNvSpPr>
      </xdr:nvSpPr>
      <xdr:spPr>
        <a:xfrm>
          <a:off x="6124575" y="4619625"/>
          <a:ext cx="7620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13</xdr:col>
      <xdr:colOff>0</xdr:colOff>
      <xdr:row>19</xdr:row>
      <xdr:rowOff>0</xdr:rowOff>
    </xdr:to>
    <xdr:sp>
      <xdr:nvSpPr>
        <xdr:cNvPr id="12" name="Line 12"/>
        <xdr:cNvSpPr>
          <a:spLocks/>
        </xdr:cNvSpPr>
      </xdr:nvSpPr>
      <xdr:spPr>
        <a:xfrm>
          <a:off x="6124575" y="4314825"/>
          <a:ext cx="7620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33</xdr:row>
      <xdr:rowOff>0</xdr:rowOff>
    </xdr:from>
    <xdr:to>
      <xdr:col>13</xdr:col>
      <xdr:colOff>0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124575" y="8077200"/>
          <a:ext cx="7620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13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124575" y="8382000"/>
          <a:ext cx="7620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13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6124575" y="8382000"/>
          <a:ext cx="7620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13</xdr:col>
      <xdr:colOff>0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6124575" y="8077200"/>
          <a:ext cx="7620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13</xdr:col>
      <xdr:colOff>0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6124575" y="4314825"/>
          <a:ext cx="7620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6124575" y="4619625"/>
          <a:ext cx="7620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7" name="Line 7"/>
        <xdr:cNvSpPr>
          <a:spLocks/>
        </xdr:cNvSpPr>
      </xdr:nvSpPr>
      <xdr:spPr>
        <a:xfrm>
          <a:off x="6124575" y="4619625"/>
          <a:ext cx="7620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13</xdr:col>
      <xdr:colOff>0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>
          <a:off x="6124575" y="4314825"/>
          <a:ext cx="7620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13</xdr:col>
      <xdr:colOff>0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6124575" y="4314825"/>
          <a:ext cx="7620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6124575" y="4619625"/>
          <a:ext cx="7620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1" name="Line 11"/>
        <xdr:cNvSpPr>
          <a:spLocks/>
        </xdr:cNvSpPr>
      </xdr:nvSpPr>
      <xdr:spPr>
        <a:xfrm>
          <a:off x="6124575" y="4619625"/>
          <a:ext cx="7620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13</xdr:col>
      <xdr:colOff>0</xdr:colOff>
      <xdr:row>19</xdr:row>
      <xdr:rowOff>0</xdr:rowOff>
    </xdr:to>
    <xdr:sp>
      <xdr:nvSpPr>
        <xdr:cNvPr id="12" name="Line 12"/>
        <xdr:cNvSpPr>
          <a:spLocks/>
        </xdr:cNvSpPr>
      </xdr:nvSpPr>
      <xdr:spPr>
        <a:xfrm>
          <a:off x="6124575" y="4314825"/>
          <a:ext cx="7620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33</xdr:row>
      <xdr:rowOff>0</xdr:rowOff>
    </xdr:from>
    <xdr:to>
      <xdr:col>11</xdr:col>
      <xdr:colOff>0</xdr:colOff>
      <xdr:row>34</xdr:row>
      <xdr:rowOff>0</xdr:rowOff>
    </xdr:to>
    <xdr:sp>
      <xdr:nvSpPr>
        <xdr:cNvPr id="1" name="Line 12"/>
        <xdr:cNvSpPr>
          <a:spLocks/>
        </xdr:cNvSpPr>
      </xdr:nvSpPr>
      <xdr:spPr>
        <a:xfrm flipV="1">
          <a:off x="6029325" y="8077200"/>
          <a:ext cx="7620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11</xdr:col>
      <xdr:colOff>0</xdr:colOff>
      <xdr:row>35</xdr:row>
      <xdr:rowOff>0</xdr:rowOff>
    </xdr:to>
    <xdr:sp>
      <xdr:nvSpPr>
        <xdr:cNvPr id="2" name="Line 13"/>
        <xdr:cNvSpPr>
          <a:spLocks/>
        </xdr:cNvSpPr>
      </xdr:nvSpPr>
      <xdr:spPr>
        <a:xfrm flipV="1">
          <a:off x="6029325" y="8382000"/>
          <a:ext cx="7620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11</xdr:col>
      <xdr:colOff>0</xdr:colOff>
      <xdr:row>35</xdr:row>
      <xdr:rowOff>0</xdr:rowOff>
    </xdr:to>
    <xdr:sp>
      <xdr:nvSpPr>
        <xdr:cNvPr id="3" name="Line 14"/>
        <xdr:cNvSpPr>
          <a:spLocks/>
        </xdr:cNvSpPr>
      </xdr:nvSpPr>
      <xdr:spPr>
        <a:xfrm>
          <a:off x="6029325" y="8382000"/>
          <a:ext cx="7620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11</xdr:col>
      <xdr:colOff>0</xdr:colOff>
      <xdr:row>34</xdr:row>
      <xdr:rowOff>0</xdr:rowOff>
    </xdr:to>
    <xdr:sp>
      <xdr:nvSpPr>
        <xdr:cNvPr id="4" name="Line 17"/>
        <xdr:cNvSpPr>
          <a:spLocks/>
        </xdr:cNvSpPr>
      </xdr:nvSpPr>
      <xdr:spPr>
        <a:xfrm>
          <a:off x="6029325" y="8077200"/>
          <a:ext cx="7620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11</xdr:col>
      <xdr:colOff>0</xdr:colOff>
      <xdr:row>19</xdr:row>
      <xdr:rowOff>0</xdr:rowOff>
    </xdr:to>
    <xdr:sp>
      <xdr:nvSpPr>
        <xdr:cNvPr id="5" name="Line 18"/>
        <xdr:cNvSpPr>
          <a:spLocks/>
        </xdr:cNvSpPr>
      </xdr:nvSpPr>
      <xdr:spPr>
        <a:xfrm flipV="1">
          <a:off x="6029325" y="4314825"/>
          <a:ext cx="7620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11</xdr:col>
      <xdr:colOff>0</xdr:colOff>
      <xdr:row>20</xdr:row>
      <xdr:rowOff>0</xdr:rowOff>
    </xdr:to>
    <xdr:sp>
      <xdr:nvSpPr>
        <xdr:cNvPr id="6" name="Line 19"/>
        <xdr:cNvSpPr>
          <a:spLocks/>
        </xdr:cNvSpPr>
      </xdr:nvSpPr>
      <xdr:spPr>
        <a:xfrm flipV="1">
          <a:off x="6029325" y="4619625"/>
          <a:ext cx="7620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11</xdr:col>
      <xdr:colOff>0</xdr:colOff>
      <xdr:row>20</xdr:row>
      <xdr:rowOff>0</xdr:rowOff>
    </xdr:to>
    <xdr:sp>
      <xdr:nvSpPr>
        <xdr:cNvPr id="7" name="Line 20"/>
        <xdr:cNvSpPr>
          <a:spLocks/>
        </xdr:cNvSpPr>
      </xdr:nvSpPr>
      <xdr:spPr>
        <a:xfrm>
          <a:off x="6029325" y="4619625"/>
          <a:ext cx="7620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11</xdr:col>
      <xdr:colOff>0</xdr:colOff>
      <xdr:row>19</xdr:row>
      <xdr:rowOff>0</xdr:rowOff>
    </xdr:to>
    <xdr:sp>
      <xdr:nvSpPr>
        <xdr:cNvPr id="8" name="Line 21"/>
        <xdr:cNvSpPr>
          <a:spLocks/>
        </xdr:cNvSpPr>
      </xdr:nvSpPr>
      <xdr:spPr>
        <a:xfrm>
          <a:off x="6029325" y="4314825"/>
          <a:ext cx="7620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11</xdr:col>
      <xdr:colOff>0</xdr:colOff>
      <xdr:row>19</xdr:row>
      <xdr:rowOff>0</xdr:rowOff>
    </xdr:to>
    <xdr:sp>
      <xdr:nvSpPr>
        <xdr:cNvPr id="9" name="Line 22"/>
        <xdr:cNvSpPr>
          <a:spLocks/>
        </xdr:cNvSpPr>
      </xdr:nvSpPr>
      <xdr:spPr>
        <a:xfrm flipV="1">
          <a:off x="6029325" y="4314825"/>
          <a:ext cx="7620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11</xdr:col>
      <xdr:colOff>0</xdr:colOff>
      <xdr:row>20</xdr:row>
      <xdr:rowOff>0</xdr:rowOff>
    </xdr:to>
    <xdr:sp>
      <xdr:nvSpPr>
        <xdr:cNvPr id="10" name="Line 23"/>
        <xdr:cNvSpPr>
          <a:spLocks/>
        </xdr:cNvSpPr>
      </xdr:nvSpPr>
      <xdr:spPr>
        <a:xfrm flipV="1">
          <a:off x="6029325" y="4619625"/>
          <a:ext cx="7620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11</xdr:col>
      <xdr:colOff>0</xdr:colOff>
      <xdr:row>20</xdr:row>
      <xdr:rowOff>0</xdr:rowOff>
    </xdr:to>
    <xdr:sp>
      <xdr:nvSpPr>
        <xdr:cNvPr id="11" name="Line 24"/>
        <xdr:cNvSpPr>
          <a:spLocks/>
        </xdr:cNvSpPr>
      </xdr:nvSpPr>
      <xdr:spPr>
        <a:xfrm>
          <a:off x="6029325" y="4619625"/>
          <a:ext cx="7620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11</xdr:col>
      <xdr:colOff>0</xdr:colOff>
      <xdr:row>19</xdr:row>
      <xdr:rowOff>0</xdr:rowOff>
    </xdr:to>
    <xdr:sp>
      <xdr:nvSpPr>
        <xdr:cNvPr id="12" name="Line 25"/>
        <xdr:cNvSpPr>
          <a:spLocks/>
        </xdr:cNvSpPr>
      </xdr:nvSpPr>
      <xdr:spPr>
        <a:xfrm>
          <a:off x="6029325" y="4314825"/>
          <a:ext cx="7620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33</xdr:row>
      <xdr:rowOff>0</xdr:rowOff>
    </xdr:from>
    <xdr:to>
      <xdr:col>20</xdr:col>
      <xdr:colOff>0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648450" y="8077200"/>
          <a:ext cx="7620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0</xdr:rowOff>
    </xdr:from>
    <xdr:to>
      <xdr:col>20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648450" y="8382000"/>
          <a:ext cx="7620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0</xdr:rowOff>
    </xdr:from>
    <xdr:to>
      <xdr:col>20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6648450" y="8382000"/>
          <a:ext cx="7620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0</xdr:rowOff>
    </xdr:from>
    <xdr:to>
      <xdr:col>20</xdr:col>
      <xdr:colOff>0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6648450" y="8077200"/>
          <a:ext cx="7620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20</xdr:col>
      <xdr:colOff>0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6648450" y="4314825"/>
          <a:ext cx="7620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0</xdr:rowOff>
    </xdr:from>
    <xdr:to>
      <xdr:col>20</xdr:col>
      <xdr:colOff>0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6648450" y="4619625"/>
          <a:ext cx="7620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0</xdr:rowOff>
    </xdr:from>
    <xdr:to>
      <xdr:col>20</xdr:col>
      <xdr:colOff>0</xdr:colOff>
      <xdr:row>20</xdr:row>
      <xdr:rowOff>0</xdr:rowOff>
    </xdr:to>
    <xdr:sp>
      <xdr:nvSpPr>
        <xdr:cNvPr id="7" name="Line 7"/>
        <xdr:cNvSpPr>
          <a:spLocks/>
        </xdr:cNvSpPr>
      </xdr:nvSpPr>
      <xdr:spPr>
        <a:xfrm>
          <a:off x="6648450" y="4619625"/>
          <a:ext cx="7620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20</xdr:col>
      <xdr:colOff>0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>
          <a:off x="6648450" y="4314825"/>
          <a:ext cx="7620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20</xdr:col>
      <xdr:colOff>0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6648450" y="4314825"/>
          <a:ext cx="7620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0</xdr:rowOff>
    </xdr:from>
    <xdr:to>
      <xdr:col>20</xdr:col>
      <xdr:colOff>0</xdr:colOff>
      <xdr:row>20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6648450" y="4619625"/>
          <a:ext cx="7620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0</xdr:rowOff>
    </xdr:from>
    <xdr:to>
      <xdr:col>20</xdr:col>
      <xdr:colOff>0</xdr:colOff>
      <xdr:row>20</xdr:row>
      <xdr:rowOff>0</xdr:rowOff>
    </xdr:to>
    <xdr:sp>
      <xdr:nvSpPr>
        <xdr:cNvPr id="11" name="Line 11"/>
        <xdr:cNvSpPr>
          <a:spLocks/>
        </xdr:cNvSpPr>
      </xdr:nvSpPr>
      <xdr:spPr>
        <a:xfrm>
          <a:off x="6648450" y="4619625"/>
          <a:ext cx="7620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20</xdr:col>
      <xdr:colOff>0</xdr:colOff>
      <xdr:row>19</xdr:row>
      <xdr:rowOff>0</xdr:rowOff>
    </xdr:to>
    <xdr:sp>
      <xdr:nvSpPr>
        <xdr:cNvPr id="12" name="Line 12"/>
        <xdr:cNvSpPr>
          <a:spLocks/>
        </xdr:cNvSpPr>
      </xdr:nvSpPr>
      <xdr:spPr>
        <a:xfrm>
          <a:off x="6648450" y="4314825"/>
          <a:ext cx="7620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B37" sqref="B37"/>
    </sheetView>
  </sheetViews>
  <sheetFormatPr defaultColWidth="11.421875" defaultRowHeight="12.75"/>
  <cols>
    <col min="1" max="1" width="5.00390625" style="0" customWidth="1"/>
    <col min="2" max="2" width="80.00390625" style="0" customWidth="1"/>
  </cols>
  <sheetData>
    <row r="1" ht="12.75">
      <c r="A1" s="1" t="s">
        <v>24</v>
      </c>
    </row>
    <row r="3" spans="1:2" ht="12.75">
      <c r="A3" s="44" t="s">
        <v>25</v>
      </c>
      <c r="B3" s="43" t="s">
        <v>32</v>
      </c>
    </row>
    <row r="4" spans="1:2" ht="25.5">
      <c r="A4" s="44" t="s">
        <v>26</v>
      </c>
      <c r="B4" s="43" t="s">
        <v>33</v>
      </c>
    </row>
    <row r="5" spans="1:2" ht="25.5">
      <c r="A5" s="44" t="s">
        <v>27</v>
      </c>
      <c r="B5" s="43" t="s">
        <v>35</v>
      </c>
    </row>
    <row r="6" spans="1:2" ht="38.25">
      <c r="A6" s="44" t="s">
        <v>28</v>
      </c>
      <c r="B6" s="43" t="s">
        <v>34</v>
      </c>
    </row>
    <row r="7" spans="1:2" ht="51">
      <c r="A7" s="44" t="s">
        <v>29</v>
      </c>
      <c r="B7" s="45" t="s">
        <v>39</v>
      </c>
    </row>
    <row r="8" spans="1:7" ht="38.25">
      <c r="A8" s="44" t="s">
        <v>30</v>
      </c>
      <c r="B8" s="42" t="s">
        <v>31</v>
      </c>
      <c r="C8" s="43"/>
      <c r="D8" s="43"/>
      <c r="E8" s="43"/>
      <c r="F8" s="43"/>
      <c r="G8" s="43"/>
    </row>
    <row r="9" ht="12.75">
      <c r="A9" s="44"/>
    </row>
    <row r="10" ht="12.75">
      <c r="A10" s="44"/>
    </row>
    <row r="11" ht="12.75">
      <c r="A11" s="44"/>
    </row>
  </sheetData>
  <sheetProtection password="F1ED" sheet="1" objects="1" scenarios="1" selectLockedCell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9"/>
  <sheetViews>
    <sheetView zoomScalePageLayoutView="0" workbookViewId="0" topLeftCell="A16">
      <selection activeCell="F29" sqref="F29:J34"/>
    </sheetView>
  </sheetViews>
  <sheetFormatPr defaultColWidth="11.421875" defaultRowHeight="12.75"/>
  <cols>
    <col min="1" max="1" width="5.7109375" style="9" customWidth="1"/>
    <col min="2" max="2" width="15.7109375" style="9" customWidth="1"/>
    <col min="3" max="3" width="6.7109375" style="9" customWidth="1"/>
    <col min="4" max="4" width="5.7109375" style="9" customWidth="1"/>
    <col min="5" max="5" width="19.7109375" style="9" customWidth="1"/>
    <col min="6" max="6" width="7.7109375" style="9" customWidth="1"/>
    <col min="7" max="7" width="1.7109375" style="9" customWidth="1"/>
    <col min="8" max="9" width="4.7109375" style="9" customWidth="1"/>
    <col min="10" max="10" width="8.7109375" style="9" customWidth="1"/>
    <col min="11" max="11" width="10.7109375" style="9" customWidth="1"/>
    <col min="12" max="12" width="4.7109375" style="9" customWidth="1"/>
    <col min="13" max="13" width="6.7109375" style="9" customWidth="1"/>
    <col min="14" max="14" width="11.57421875" style="34" bestFit="1" customWidth="1"/>
    <col min="15" max="28" width="11.421875" style="34" customWidth="1"/>
    <col min="29" max="16384" width="11.421875" style="9" customWidth="1"/>
  </cols>
  <sheetData>
    <row r="1" spans="1:13" ht="27.75">
      <c r="A1" s="98" t="s">
        <v>18</v>
      </c>
      <c r="B1" s="98"/>
      <c r="C1" s="98"/>
      <c r="D1" s="98"/>
      <c r="E1" s="98"/>
      <c r="F1" s="98"/>
      <c r="G1" s="98"/>
      <c r="H1" s="98"/>
      <c r="I1" s="98"/>
      <c r="J1" s="99"/>
      <c r="K1" s="99"/>
      <c r="L1" s="99"/>
      <c r="M1" s="99"/>
    </row>
    <row r="3" spans="1:13" ht="23.25">
      <c r="A3" s="100" t="s">
        <v>40</v>
      </c>
      <c r="B3" s="101"/>
      <c r="C3" s="101"/>
      <c r="D3" s="101"/>
      <c r="E3" s="101"/>
      <c r="F3" s="101"/>
      <c r="G3" s="101"/>
      <c r="H3" s="101"/>
      <c r="I3" s="101"/>
      <c r="J3" s="102"/>
      <c r="K3" s="102"/>
      <c r="L3" s="102"/>
      <c r="M3" s="102"/>
    </row>
    <row r="5" spans="1:12" ht="24" customHeight="1">
      <c r="A5" s="46" t="s">
        <v>54</v>
      </c>
      <c r="B5" s="40"/>
      <c r="F5" s="46" t="s">
        <v>19</v>
      </c>
      <c r="I5" s="39"/>
      <c r="K5" s="63"/>
      <c r="L5" s="56"/>
    </row>
    <row r="6" spans="1:9" ht="3.75" customHeight="1">
      <c r="A6" s="22"/>
      <c r="F6" s="22"/>
      <c r="I6" s="22"/>
    </row>
    <row r="7" spans="1:11" ht="24" customHeight="1">
      <c r="A7" s="46" t="s">
        <v>55</v>
      </c>
      <c r="B7" s="38"/>
      <c r="F7" s="46" t="s">
        <v>20</v>
      </c>
      <c r="I7" s="39"/>
      <c r="K7" s="33"/>
    </row>
    <row r="9" ht="13.5" thickBot="1"/>
    <row r="10" spans="1:13" ht="3.75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/>
    </row>
    <row r="11" spans="1:13" ht="24" customHeight="1">
      <c r="A11" s="47" t="s">
        <v>17</v>
      </c>
      <c r="B11" s="13"/>
      <c r="C11" s="69"/>
      <c r="D11" s="56"/>
      <c r="E11" s="56"/>
      <c r="F11" s="13"/>
      <c r="G11" s="13"/>
      <c r="I11" s="55"/>
      <c r="J11" s="56"/>
      <c r="K11" s="13"/>
      <c r="L11" s="13"/>
      <c r="M11" s="14"/>
    </row>
    <row r="12" spans="1:13" ht="13.5" thickBot="1">
      <c r="A12" s="15"/>
      <c r="B12" s="16"/>
      <c r="C12" s="68" t="s">
        <v>9</v>
      </c>
      <c r="D12" s="68"/>
      <c r="E12" s="68"/>
      <c r="F12" s="16"/>
      <c r="G12" s="16"/>
      <c r="I12" s="73" t="s">
        <v>10</v>
      </c>
      <c r="J12" s="58"/>
      <c r="K12" s="16"/>
      <c r="L12" s="16"/>
      <c r="M12" s="18"/>
    </row>
    <row r="13" spans="1:28" s="22" customFormat="1" ht="24" customHeight="1">
      <c r="A13" s="19" t="s">
        <v>0</v>
      </c>
      <c r="B13" s="20" t="s">
        <v>1</v>
      </c>
      <c r="C13" s="65" t="s">
        <v>2</v>
      </c>
      <c r="D13" s="66"/>
      <c r="E13" s="67"/>
      <c r="F13" s="53" t="s">
        <v>36</v>
      </c>
      <c r="G13" s="54"/>
      <c r="H13" s="53" t="s">
        <v>37</v>
      </c>
      <c r="I13" s="54"/>
      <c r="J13" s="21" t="s">
        <v>38</v>
      </c>
      <c r="K13" s="21" t="s">
        <v>5</v>
      </c>
      <c r="L13" s="74" t="s">
        <v>6</v>
      </c>
      <c r="M13" s="75"/>
      <c r="N13" s="35"/>
      <c r="O13" s="36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1:28" s="23" customFormat="1" ht="24" customHeight="1">
      <c r="A14" s="24">
        <v>1</v>
      </c>
      <c r="B14" s="6"/>
      <c r="C14" s="64"/>
      <c r="D14" s="64"/>
      <c r="E14" s="64"/>
      <c r="F14" s="79"/>
      <c r="G14" s="60"/>
      <c r="H14" s="59"/>
      <c r="I14" s="60"/>
      <c r="J14" s="3"/>
      <c r="K14" s="25">
        <f aca="true" t="shared" si="0" ref="K14:K20">IF(F14+H14+J14=0,"",F14+H14+J14)</f>
      </c>
      <c r="L14" s="85">
        <f>IF(F14+H14+J14=0,"",IF(OR(N14=LARGE($N$14:$N$18,1),N14=LARGE($N$14:$N$18,2),N14=LARGE($N$14:$N$18,3)),K14,""))</f>
      </c>
      <c r="M14" s="86"/>
      <c r="N14" s="37">
        <f>IF(K14="",0,K14+J14/100+H14/10000)</f>
        <v>0</v>
      </c>
      <c r="O14" s="36">
        <f>IF(F14+H14+J14=0,"",IF(N14=LARGE($N$14:$N$18,1),1,IF(N14=LARGE($N$14:$N$18,2),2,IF(N14=LARGE($N$14:$N$18,3),3,""))))</f>
      </c>
      <c r="P14" s="36">
        <f>COUNTIF($O$14:$O$19,1)</f>
        <v>0</v>
      </c>
      <c r="Q14" s="37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</row>
    <row r="15" spans="1:28" s="23" customFormat="1" ht="24" customHeight="1">
      <c r="A15" s="24">
        <v>2</v>
      </c>
      <c r="B15" s="6"/>
      <c r="C15" s="64"/>
      <c r="D15" s="64"/>
      <c r="E15" s="64"/>
      <c r="F15" s="79"/>
      <c r="G15" s="60"/>
      <c r="H15" s="59"/>
      <c r="I15" s="60"/>
      <c r="J15" s="3"/>
      <c r="K15" s="25">
        <f t="shared" si="0"/>
      </c>
      <c r="L15" s="85">
        <f>IF(F15+H15+J15=0,"",IF(OR(N15=LARGE($N$14:$N$18,1),N15=LARGE($N$14:$N$18,2),N15=LARGE($N$14:$N$18,3)),K15,""))</f>
      </c>
      <c r="M15" s="86"/>
      <c r="N15" s="37">
        <f>IF(K15="",0,K15+J15/100+H15/10000)</f>
        <v>0</v>
      </c>
      <c r="O15" s="36">
        <f>IF(F15+H15+J15=0,"",IF(N15=LARGE($N$14:$N$18,1),1,IF(N15=LARGE($N$14:$N$18,2),2,IF(N15=LARGE($N$14:$N$18,3),3,""))))</f>
      </c>
      <c r="P15" s="36">
        <f>COUNTIF($O$14:$O$19,2)</f>
        <v>0</v>
      </c>
      <c r="Q15" s="37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</row>
    <row r="16" spans="1:28" s="23" customFormat="1" ht="24" customHeight="1">
      <c r="A16" s="24">
        <v>3</v>
      </c>
      <c r="B16" s="6"/>
      <c r="C16" s="64"/>
      <c r="D16" s="64"/>
      <c r="E16" s="64"/>
      <c r="F16" s="79"/>
      <c r="G16" s="60"/>
      <c r="H16" s="59"/>
      <c r="I16" s="60"/>
      <c r="J16" s="3"/>
      <c r="K16" s="25">
        <f t="shared" si="0"/>
      </c>
      <c r="L16" s="85">
        <f>IF(F16+H16+J16=0,"",IF(OR(N16=LARGE($N$14:$N$18,1),N16=LARGE($N$14:$N$18,2),N16=LARGE($N$14:$N$18,3)),K16,""))</f>
      </c>
      <c r="M16" s="86"/>
      <c r="N16" s="37">
        <f>IF(K16="",0,K16+J16/100+H16/10000)</f>
        <v>0</v>
      </c>
      <c r="O16" s="36">
        <f>IF(F16+H16+J16=0,"",IF(N16=LARGE($N$14:$N$18,1),1,IF(N16=LARGE($N$14:$N$18,2),2,IF(N16=LARGE($N$14:$N$18,3),3,""))))</f>
      </c>
      <c r="P16" s="36">
        <f>COUNTIF($O$14:$O$19,3)</f>
        <v>0</v>
      </c>
      <c r="Q16" s="37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</row>
    <row r="17" spans="1:28" s="23" customFormat="1" ht="24" customHeight="1">
      <c r="A17" s="24">
        <v>4</v>
      </c>
      <c r="B17" s="6"/>
      <c r="C17" s="64"/>
      <c r="D17" s="64"/>
      <c r="E17" s="64"/>
      <c r="F17" s="79"/>
      <c r="G17" s="60"/>
      <c r="H17" s="59"/>
      <c r="I17" s="60"/>
      <c r="J17" s="3"/>
      <c r="K17" s="25">
        <f t="shared" si="0"/>
      </c>
      <c r="L17" s="85">
        <f>IF(F17+H17+J17=0,"",IF(OR(N17=LARGE($N$14:$N$18,1),N17=LARGE($N$14:$N$18,2),N17=LARGE($N$14:$N$18,3)),K17,""))</f>
      </c>
      <c r="M17" s="86"/>
      <c r="N17" s="37">
        <f>IF(K17="",0,K17+J17/100+H17/10000)</f>
        <v>0</v>
      </c>
      <c r="O17" s="36">
        <f>IF(F17+H17+J17=0,"",IF(N17=LARGE($N$14:$N$18,1),1,IF(N17=LARGE($N$14:$N$18,2),2,IF(N17=LARGE($N$14:$N$18,3),3,""))))</f>
      </c>
      <c r="P17" s="36">
        <f>COUNTIF($O$14:$O$19,4)</f>
        <v>0</v>
      </c>
      <c r="Q17" s="37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</row>
    <row r="18" spans="1:28" s="23" customFormat="1" ht="24" customHeight="1">
      <c r="A18" s="26">
        <v>5</v>
      </c>
      <c r="B18" s="8"/>
      <c r="C18" s="64"/>
      <c r="D18" s="64"/>
      <c r="E18" s="64"/>
      <c r="F18" s="77"/>
      <c r="G18" s="78"/>
      <c r="H18" s="59"/>
      <c r="I18" s="60"/>
      <c r="J18" s="7"/>
      <c r="K18" s="25">
        <f t="shared" si="0"/>
      </c>
      <c r="L18" s="83">
        <f>IF(F18+H18+J18=0,"",IF(OR(N18=LARGE($N$14:$N$18,1),N18=LARGE($N$14:$N$18,2),N18=LARGE($N$14:$N$18,3)),K18,""))</f>
      </c>
      <c r="M18" s="84"/>
      <c r="N18" s="37">
        <f>IF(K18="",0,K18+J18/100+H18/10000)</f>
        <v>0</v>
      </c>
      <c r="O18" s="36">
        <f>IF(F18+H18+J18=0,"",IF(N18=LARGE($N$14:$N$18,1),1,IF(N18=LARGE($N$14:$N$18,2),2,IF(N18=LARGE($N$14:$N$18,3),3,""))))</f>
      </c>
      <c r="P18" s="36">
        <f>COUNTIF($O$14:$O$19,5)</f>
        <v>0</v>
      </c>
      <c r="Q18" s="37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</row>
    <row r="19" spans="1:28" s="23" customFormat="1" ht="24" customHeight="1">
      <c r="A19" s="24" t="s">
        <v>16</v>
      </c>
      <c r="B19" s="2"/>
      <c r="C19" s="64"/>
      <c r="D19" s="64"/>
      <c r="E19" s="64"/>
      <c r="F19" s="59"/>
      <c r="G19" s="60"/>
      <c r="H19" s="59"/>
      <c r="I19" s="60"/>
      <c r="J19" s="3"/>
      <c r="K19" s="25">
        <f t="shared" si="0"/>
      </c>
      <c r="L19" s="94"/>
      <c r="M19" s="95"/>
      <c r="N19" s="37"/>
      <c r="O19" s="36"/>
      <c r="P19" s="36"/>
      <c r="Q19" s="37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</row>
    <row r="20" spans="1:28" s="23" customFormat="1" ht="24" customHeight="1" thickBot="1">
      <c r="A20" s="28" t="s">
        <v>16</v>
      </c>
      <c r="B20" s="4"/>
      <c r="C20" s="93"/>
      <c r="D20" s="93"/>
      <c r="E20" s="93"/>
      <c r="F20" s="61"/>
      <c r="G20" s="62"/>
      <c r="H20" s="61"/>
      <c r="I20" s="62"/>
      <c r="J20" s="5"/>
      <c r="K20" s="29">
        <f t="shared" si="0"/>
      </c>
      <c r="L20" s="96"/>
      <c r="M20" s="97"/>
      <c r="N20" s="37"/>
      <c r="O20" s="36"/>
      <c r="P20" s="36"/>
      <c r="Q20" s="37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</row>
    <row r="21" spans="9:13" ht="24" customHeight="1" thickBot="1">
      <c r="I21" s="70" t="s">
        <v>7</v>
      </c>
      <c r="J21" s="71"/>
      <c r="K21" s="72"/>
      <c r="L21" s="80">
        <f>IF(SUM(L14:L18)=0,"",SUM(L14:L18))</f>
      </c>
      <c r="M21" s="81"/>
    </row>
    <row r="23" ht="12.75">
      <c r="B23" s="41">
        <f>IF(OR(P14=5,P14=4,P15=4,P15=3,P16=3,P164=2),"Bitte die Ergebnisse (Präzision, Duell) von Hand eingeben, da mehrere ringgleiche Ergebnisse vorliegen!","")</f>
      </c>
    </row>
    <row r="24" ht="13.5" thickBot="1"/>
    <row r="25" spans="1:13" ht="3.7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2"/>
    </row>
    <row r="26" spans="1:13" ht="24" customHeight="1">
      <c r="A26" s="47" t="s">
        <v>8</v>
      </c>
      <c r="B26" s="13"/>
      <c r="C26" s="69"/>
      <c r="D26" s="56"/>
      <c r="E26" s="56"/>
      <c r="F26" s="13"/>
      <c r="G26" s="13"/>
      <c r="I26" s="55"/>
      <c r="J26" s="56"/>
      <c r="K26" s="13"/>
      <c r="L26" s="13"/>
      <c r="M26" s="14"/>
    </row>
    <row r="27" spans="1:13" ht="13.5" thickBot="1">
      <c r="A27" s="15"/>
      <c r="B27" s="16"/>
      <c r="C27" s="68" t="s">
        <v>9</v>
      </c>
      <c r="D27" s="68"/>
      <c r="E27" s="68"/>
      <c r="F27" s="16"/>
      <c r="G27" s="16"/>
      <c r="I27" s="57" t="s">
        <v>10</v>
      </c>
      <c r="J27" s="58"/>
      <c r="K27" s="16"/>
      <c r="L27" s="16"/>
      <c r="M27" s="18"/>
    </row>
    <row r="28" spans="1:28" s="22" customFormat="1" ht="24" customHeight="1">
      <c r="A28" s="19" t="s">
        <v>0</v>
      </c>
      <c r="B28" s="20" t="s">
        <v>1</v>
      </c>
      <c r="C28" s="65" t="s">
        <v>2</v>
      </c>
      <c r="D28" s="66"/>
      <c r="E28" s="67"/>
      <c r="F28" s="53" t="s">
        <v>36</v>
      </c>
      <c r="G28" s="54"/>
      <c r="H28" s="53" t="s">
        <v>37</v>
      </c>
      <c r="I28" s="54"/>
      <c r="J28" s="21" t="s">
        <v>38</v>
      </c>
      <c r="K28" s="21" t="s">
        <v>5</v>
      </c>
      <c r="L28" s="74" t="s">
        <v>6</v>
      </c>
      <c r="M28" s="75"/>
      <c r="N28" s="35"/>
      <c r="O28" s="36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</row>
    <row r="29" spans="1:28" s="23" customFormat="1" ht="24" customHeight="1">
      <c r="A29" s="24">
        <v>1</v>
      </c>
      <c r="B29" s="6"/>
      <c r="C29" s="64"/>
      <c r="D29" s="64"/>
      <c r="E29" s="64"/>
      <c r="F29" s="79"/>
      <c r="G29" s="60"/>
      <c r="H29" s="59"/>
      <c r="I29" s="60"/>
      <c r="J29" s="3"/>
      <c r="K29" s="25">
        <f>IF(F29+H29+J29=0,"",F29+H29+J29)</f>
      </c>
      <c r="L29" s="85">
        <f>IF(F29+H29+J29=0,"",IF(OR(N29=LARGE($N$29:$N$33,1),N29=LARGE($N$29:$N$33,2),N29=LARGE($N$29:$N$33,3)),K29,""))</f>
      </c>
      <c r="M29" s="86"/>
      <c r="N29" s="37">
        <f>IF(K29="",0,K29+J29/100+H29/10000)</f>
        <v>0</v>
      </c>
      <c r="O29" s="36">
        <f>IF(F29+H29+J29=0,"",IF(N29=LARGE($N$29:$N$33,1),1,IF(N29=LARGE($N$29:$N$33,2),2,IF(N29=LARGE($N$29:$N$33,3),3,""))))</f>
      </c>
      <c r="P29" s="36">
        <f>COUNTIF($O$29:$O$33,1)</f>
        <v>0</v>
      </c>
      <c r="Q29" s="37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</row>
    <row r="30" spans="1:28" s="23" customFormat="1" ht="24" customHeight="1">
      <c r="A30" s="24">
        <v>2</v>
      </c>
      <c r="B30" s="6"/>
      <c r="C30" s="64"/>
      <c r="D30" s="64"/>
      <c r="E30" s="64"/>
      <c r="F30" s="79"/>
      <c r="G30" s="60"/>
      <c r="H30" s="59"/>
      <c r="I30" s="60"/>
      <c r="J30" s="3"/>
      <c r="K30" s="25">
        <f aca="true" t="shared" si="1" ref="K29:K35">IF(F30+H30+J30=0,"",F30+H30+J30)</f>
      </c>
      <c r="L30" s="85">
        <f>IF(F30+H30+J30=0,"",IF(OR(N30=LARGE($N$29:$N$33,1),N30=LARGE($N$29:$N$33,2),N30=LARGE($N$29:$N$33,3)),K30,""))</f>
      </c>
      <c r="M30" s="86"/>
      <c r="N30" s="37">
        <f>IF(K30="",0,K30+J30/100+H30/10000)</f>
        <v>0</v>
      </c>
      <c r="O30" s="36">
        <f>IF(F30+H30+J30=0,"",IF(N30=LARGE($N$29:$N$33,1),1,IF(N30=LARGE($N$29:$N$33,2),2,IF(N30=LARGE($N$29:$N$33,3),3,""))))</f>
      </c>
      <c r="P30" s="36">
        <f>COUNTIF($O$29:$O$33,2)</f>
        <v>0</v>
      </c>
      <c r="Q30" s="37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</row>
    <row r="31" spans="1:28" s="23" customFormat="1" ht="24" customHeight="1">
      <c r="A31" s="24">
        <v>3</v>
      </c>
      <c r="B31" s="6"/>
      <c r="C31" s="64"/>
      <c r="D31" s="64"/>
      <c r="E31" s="64"/>
      <c r="F31" s="79"/>
      <c r="G31" s="60"/>
      <c r="H31" s="59"/>
      <c r="I31" s="60"/>
      <c r="J31" s="3"/>
      <c r="K31" s="25">
        <f t="shared" si="1"/>
      </c>
      <c r="L31" s="85">
        <f>IF(F31+H31+J31=0,"",IF(OR(N31=LARGE($N$29:$N$33,1),N31=LARGE($N$29:$N$33,2),N31=LARGE($N$29:$N$33,3)),K31,""))</f>
      </c>
      <c r="M31" s="86"/>
      <c r="N31" s="37">
        <f>IF(K31="",0,K31+J31/100+H31/10000)</f>
        <v>0</v>
      </c>
      <c r="O31" s="36">
        <f>IF(F31+H31+J31=0,"",IF(N31=LARGE($N$29:$N$33,1),1,IF(N31=LARGE($N$29:$N$33,2),2,IF(N31=LARGE($N$29:$N$33,3),3,""))))</f>
      </c>
      <c r="P31" s="36">
        <f>COUNTIF($O$29:$O$33,3)</f>
        <v>0</v>
      </c>
      <c r="Q31" s="37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</row>
    <row r="32" spans="1:28" s="23" customFormat="1" ht="24" customHeight="1">
      <c r="A32" s="24">
        <v>4</v>
      </c>
      <c r="B32" s="6"/>
      <c r="C32" s="64"/>
      <c r="D32" s="64"/>
      <c r="E32" s="64"/>
      <c r="F32" s="79"/>
      <c r="G32" s="60"/>
      <c r="H32" s="59"/>
      <c r="I32" s="60"/>
      <c r="J32" s="3"/>
      <c r="K32" s="25">
        <f t="shared" si="1"/>
      </c>
      <c r="L32" s="85">
        <f>IF(F32+H32+J32=0,"",IF(OR(N32=LARGE($N$29:$N$33,1),N32=LARGE($N$29:$N$33,2),N32=LARGE($N$29:$N$33,3)),K32,""))</f>
      </c>
      <c r="M32" s="86"/>
      <c r="N32" s="37">
        <f>IF(K32="",0,K32+J32/100+H32/10000)</f>
        <v>0</v>
      </c>
      <c r="O32" s="36">
        <f>IF(F32+H32+J32=0,"",IF(N32=LARGE($N$29:$N$33,1),1,IF(N32=LARGE($N$29:$N$33,2),2,IF(N32=LARGE($N$29:$N$33,3),3,""))))</f>
      </c>
      <c r="P32" s="36">
        <f>COUNTIF($O$29:$O$33,4)</f>
        <v>0</v>
      </c>
      <c r="Q32" s="37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</row>
    <row r="33" spans="1:28" s="23" customFormat="1" ht="24" customHeight="1">
      <c r="A33" s="26">
        <v>5</v>
      </c>
      <c r="B33" s="8"/>
      <c r="C33" s="64"/>
      <c r="D33" s="64"/>
      <c r="E33" s="64"/>
      <c r="F33" s="77"/>
      <c r="G33" s="78"/>
      <c r="H33" s="59"/>
      <c r="I33" s="60"/>
      <c r="J33" s="7"/>
      <c r="K33" s="25">
        <f t="shared" si="1"/>
      </c>
      <c r="L33" s="83">
        <f>IF(F33+H33+J33=0,"",IF(OR(N33=LARGE($N$29:$N$33,1),N33=LARGE($N$29:$N$33,2),N33=LARGE($N$29:$N$33,3)),K33,""))</f>
      </c>
      <c r="M33" s="84"/>
      <c r="N33" s="37">
        <f>IF(K33="",0,K33+J33/100+H33/10000)</f>
        <v>0</v>
      </c>
      <c r="O33" s="36">
        <f>IF(F33+H33+J33=0,"",IF(N33=LARGE($N$29:$N$33,1),1,IF(N33=LARGE($N$29:$N$33,2),2,IF(N33=LARGE($N$29:$N$33,3),3,""))))</f>
      </c>
      <c r="P33" s="36">
        <f>COUNTIF($O$29:$O$33,5)</f>
        <v>0</v>
      </c>
      <c r="Q33" s="37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</row>
    <row r="34" spans="1:28" s="23" customFormat="1" ht="24" customHeight="1">
      <c r="A34" s="24" t="s">
        <v>16</v>
      </c>
      <c r="B34" s="2"/>
      <c r="C34" s="64"/>
      <c r="D34" s="64"/>
      <c r="E34" s="64"/>
      <c r="F34" s="59"/>
      <c r="G34" s="60"/>
      <c r="H34" s="59"/>
      <c r="I34" s="60"/>
      <c r="J34" s="3"/>
      <c r="K34" s="25">
        <f t="shared" si="1"/>
      </c>
      <c r="L34" s="94"/>
      <c r="M34" s="95"/>
      <c r="N34" s="37">
        <f>IF(K34="",0,K34+J34/100+H34/10000)</f>
        <v>0</v>
      </c>
      <c r="O34" s="36">
        <f>IF(F34+H34+J34=0,"",IF(N34=LARGE($N$29:$N$33,1),1,IF(N34=LARGE($N$29:$N$33,2),2,IF(N34=LARGE($N$29:$N$33,3),3,""))))</f>
      </c>
      <c r="P34" s="36"/>
      <c r="Q34" s="37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</row>
    <row r="35" spans="1:28" s="23" customFormat="1" ht="24" customHeight="1" thickBot="1">
      <c r="A35" s="28" t="s">
        <v>16</v>
      </c>
      <c r="B35" s="4"/>
      <c r="C35" s="93"/>
      <c r="D35" s="93"/>
      <c r="E35" s="93"/>
      <c r="F35" s="61"/>
      <c r="G35" s="62"/>
      <c r="H35" s="61"/>
      <c r="I35" s="62"/>
      <c r="J35" s="5"/>
      <c r="K35" s="29">
        <f t="shared" si="1"/>
      </c>
      <c r="L35" s="96"/>
      <c r="M35" s="97"/>
      <c r="N35" s="37"/>
      <c r="O35" s="36"/>
      <c r="P35" s="36"/>
      <c r="Q35" s="37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</row>
    <row r="36" spans="9:13" ht="24" customHeight="1" thickBot="1">
      <c r="I36" s="70" t="s">
        <v>7</v>
      </c>
      <c r="J36" s="71"/>
      <c r="K36" s="72"/>
      <c r="L36" s="80">
        <f>IF(SUM(L29:L33)=0,"",SUM(L29:L33))</f>
      </c>
      <c r="M36" s="81"/>
    </row>
    <row r="38" ht="12.75">
      <c r="B38" s="41">
        <f>IF(OR(P29=5,P29=4,P30=4,P30=3,P31=3,P31=2),"Bitte die Ergebnisse (Präzision, Duell) von Hand eingeben, da mehrere ringgleiche Ergebnisse vorliegen!","")</f>
      </c>
    </row>
    <row r="39" spans="1:12" ht="24" customHeight="1">
      <c r="A39" s="82"/>
      <c r="B39" s="82"/>
      <c r="C39" s="82"/>
      <c r="E39" s="82"/>
      <c r="F39" s="82"/>
      <c r="J39" s="82"/>
      <c r="K39" s="82"/>
      <c r="L39" s="82"/>
    </row>
    <row r="40" spans="1:12" ht="12.75">
      <c r="A40" s="76" t="s">
        <v>12</v>
      </c>
      <c r="B40" s="76"/>
      <c r="C40" s="76"/>
      <c r="E40" s="76" t="s">
        <v>13</v>
      </c>
      <c r="F40" s="76"/>
      <c r="J40" s="76" t="s">
        <v>14</v>
      </c>
      <c r="K40" s="76"/>
      <c r="L40" s="76"/>
    </row>
    <row r="41" ht="13.5" thickBot="1">
      <c r="F41" s="30"/>
    </row>
    <row r="42" spans="1:13" ht="12.75">
      <c r="A42" s="31" t="s">
        <v>15</v>
      </c>
      <c r="B42" s="11"/>
      <c r="C42" s="11"/>
      <c r="D42" s="11"/>
      <c r="E42" s="11"/>
      <c r="F42" s="32"/>
      <c r="G42" s="32"/>
      <c r="H42" s="32"/>
      <c r="I42" s="32"/>
      <c r="J42" s="11"/>
      <c r="K42" s="11"/>
      <c r="L42" s="11"/>
      <c r="M42" s="12"/>
    </row>
    <row r="43" spans="1:13" ht="12.75">
      <c r="A43" s="87" t="s">
        <v>42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9"/>
    </row>
    <row r="44" spans="1:13" ht="12.75">
      <c r="A44" s="87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9"/>
    </row>
    <row r="45" spans="1:13" ht="12.75">
      <c r="A45" s="87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9"/>
    </row>
    <row r="46" spans="1:13" ht="12.75">
      <c r="A46" s="87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9"/>
    </row>
    <row r="47" spans="1:13" ht="12.75">
      <c r="A47" s="87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9"/>
    </row>
    <row r="48" spans="1:13" ht="13.5" thickBot="1">
      <c r="A48" s="90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2"/>
    </row>
    <row r="49" ht="12.75">
      <c r="A49" s="22" t="s">
        <v>41</v>
      </c>
    </row>
  </sheetData>
  <sheetProtection password="CC96" sheet="1" selectLockedCells="1"/>
  <mergeCells count="86">
    <mergeCell ref="C16:E16"/>
    <mergeCell ref="F17:G17"/>
    <mergeCell ref="L17:M17"/>
    <mergeCell ref="A1:M1"/>
    <mergeCell ref="A3:M3"/>
    <mergeCell ref="C19:E19"/>
    <mergeCell ref="F19:G19"/>
    <mergeCell ref="L19:M19"/>
    <mergeCell ref="C17:E17"/>
    <mergeCell ref="F15:G15"/>
    <mergeCell ref="L15:M15"/>
    <mergeCell ref="F16:G16"/>
    <mergeCell ref="L16:M16"/>
    <mergeCell ref="C12:E12"/>
    <mergeCell ref="C13:E13"/>
    <mergeCell ref="C15:E15"/>
    <mergeCell ref="E39:F39"/>
    <mergeCell ref="F28:G28"/>
    <mergeCell ref="C18:E18"/>
    <mergeCell ref="F18:G18"/>
    <mergeCell ref="F13:G13"/>
    <mergeCell ref="C20:E20"/>
    <mergeCell ref="F20:G20"/>
    <mergeCell ref="L13:M13"/>
    <mergeCell ref="C14:E14"/>
    <mergeCell ref="F14:G14"/>
    <mergeCell ref="L14:M14"/>
    <mergeCell ref="H14:I14"/>
    <mergeCell ref="A40:C40"/>
    <mergeCell ref="A39:C39"/>
    <mergeCell ref="L21:M21"/>
    <mergeCell ref="L20:M20"/>
    <mergeCell ref="L18:M18"/>
    <mergeCell ref="J40:L40"/>
    <mergeCell ref="A43:M48"/>
    <mergeCell ref="C34:E34"/>
    <mergeCell ref="C35:E35"/>
    <mergeCell ref="F34:G34"/>
    <mergeCell ref="F35:G35"/>
    <mergeCell ref="L34:M34"/>
    <mergeCell ref="L35:M35"/>
    <mergeCell ref="F29:G29"/>
    <mergeCell ref="L29:M29"/>
    <mergeCell ref="H33:I33"/>
    <mergeCell ref="H32:I32"/>
    <mergeCell ref="H29:I29"/>
    <mergeCell ref="L31:M31"/>
    <mergeCell ref="L30:M30"/>
    <mergeCell ref="F31:G31"/>
    <mergeCell ref="F30:G30"/>
    <mergeCell ref="H31:I31"/>
    <mergeCell ref="C30:E30"/>
    <mergeCell ref="H35:I35"/>
    <mergeCell ref="H34:I34"/>
    <mergeCell ref="L36:M36"/>
    <mergeCell ref="J39:L39"/>
    <mergeCell ref="L33:M33"/>
    <mergeCell ref="H30:I30"/>
    <mergeCell ref="L32:M32"/>
    <mergeCell ref="I36:K36"/>
    <mergeCell ref="E40:F40"/>
    <mergeCell ref="C33:E33"/>
    <mergeCell ref="C32:E32"/>
    <mergeCell ref="C31:E31"/>
    <mergeCell ref="F33:G33"/>
    <mergeCell ref="F32:G32"/>
    <mergeCell ref="C29:E29"/>
    <mergeCell ref="C28:E28"/>
    <mergeCell ref="C27:E27"/>
    <mergeCell ref="C26:E26"/>
    <mergeCell ref="C11:E11"/>
    <mergeCell ref="I21:K21"/>
    <mergeCell ref="I12:J12"/>
    <mergeCell ref="I11:J11"/>
    <mergeCell ref="H13:I13"/>
    <mergeCell ref="H15:I15"/>
    <mergeCell ref="H28:I28"/>
    <mergeCell ref="I26:J26"/>
    <mergeCell ref="I27:J27"/>
    <mergeCell ref="H19:I19"/>
    <mergeCell ref="H20:I20"/>
    <mergeCell ref="K5:L5"/>
    <mergeCell ref="H16:I16"/>
    <mergeCell ref="H17:I17"/>
    <mergeCell ref="H18:I18"/>
    <mergeCell ref="L28:M28"/>
  </mergeCells>
  <dataValidations count="5">
    <dataValidation allowBlank="1" showInputMessage="1" showErrorMessage="1" promptTitle="Mannschaft" prompt="Bitte geben Sie die Nummer der Mannschaft ein: 1, 2, 3, ..." sqref="I26 I11"/>
    <dataValidation type="list" allowBlank="1" showInputMessage="1" showErrorMessage="1" promptTitle="Verein" prompt="Bitte wählen Sie einen Verein aus." sqref="C26 C11">
      <formula1>Vereine</formula1>
    </dataValidation>
    <dataValidation errorStyle="information" type="whole" allowBlank="1" showInputMessage="1" showErrorMessage="1" errorTitle="Serie" error="Das Ergebnis einer Serie beträgt mindestens 0 und höchstens 100 Ringe." sqref="F29:J35 F14:J20">
      <formula1>0</formula1>
      <formula2>100</formula2>
    </dataValidation>
    <dataValidation allowBlank="1" showInputMessage="1" showErrorMessage="1" promptTitle="Gruppe" prompt="Bitte geben Sie die Nummer der Gruppe ein: 1, 2, 3, ..." sqref="K7"/>
    <dataValidation errorStyle="information" type="date" operator="greaterThanOrEqual" allowBlank="1" showInputMessage="1" showErrorMessage="1" errorTitle="Datum" error="Bitte geben Sie das Datum im Format TT.MM.JJJJ ein." sqref="K5">
      <formula1>39083</formula1>
    </dataValidation>
  </dataValidations>
  <printOptions/>
  <pageMargins left="0.7874015748031497" right="0.7874015748031497" top="0.7874015748031497" bottom="0.5905511811023623" header="0.5118110236220472" footer="0.5118110236220472"/>
  <pageSetup fitToHeight="1" fitToWidth="1"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9"/>
  <sheetViews>
    <sheetView zoomScalePageLayoutView="0" workbookViewId="0" topLeftCell="A1">
      <selection activeCell="J29" sqref="J29:J33"/>
    </sheetView>
  </sheetViews>
  <sheetFormatPr defaultColWidth="11.421875" defaultRowHeight="12.75"/>
  <cols>
    <col min="1" max="1" width="5.7109375" style="9" customWidth="1"/>
    <col min="2" max="2" width="15.7109375" style="9" customWidth="1"/>
    <col min="3" max="3" width="6.7109375" style="9" customWidth="1"/>
    <col min="4" max="4" width="5.7109375" style="9" customWidth="1"/>
    <col min="5" max="5" width="19.7109375" style="9" customWidth="1"/>
    <col min="6" max="6" width="7.7109375" style="9" customWidth="1"/>
    <col min="7" max="7" width="1.7109375" style="9" customWidth="1"/>
    <col min="8" max="9" width="4.7109375" style="9" customWidth="1"/>
    <col min="10" max="10" width="8.7109375" style="9" customWidth="1"/>
    <col min="11" max="11" width="10.7109375" style="9" customWidth="1"/>
    <col min="12" max="12" width="4.7109375" style="9" customWidth="1"/>
    <col min="13" max="13" width="6.7109375" style="9" customWidth="1"/>
    <col min="14" max="14" width="11.57421875" style="34" bestFit="1" customWidth="1"/>
    <col min="15" max="28" width="11.421875" style="34" customWidth="1"/>
    <col min="29" max="16384" width="11.421875" style="9" customWidth="1"/>
  </cols>
  <sheetData>
    <row r="1" spans="1:13" ht="27.75">
      <c r="A1" s="98" t="s">
        <v>18</v>
      </c>
      <c r="B1" s="98"/>
      <c r="C1" s="98"/>
      <c r="D1" s="98"/>
      <c r="E1" s="98"/>
      <c r="F1" s="98"/>
      <c r="G1" s="98"/>
      <c r="H1" s="98"/>
      <c r="I1" s="98"/>
      <c r="J1" s="99"/>
      <c r="K1" s="99"/>
      <c r="L1" s="99"/>
      <c r="M1" s="99"/>
    </row>
    <row r="3" spans="1:13" ht="23.25">
      <c r="A3" s="100" t="s">
        <v>40</v>
      </c>
      <c r="B3" s="101"/>
      <c r="C3" s="101"/>
      <c r="D3" s="101"/>
      <c r="E3" s="101"/>
      <c r="F3" s="101"/>
      <c r="G3" s="101"/>
      <c r="H3" s="101"/>
      <c r="I3" s="101"/>
      <c r="J3" s="102"/>
      <c r="K3" s="102"/>
      <c r="L3" s="102"/>
      <c r="M3" s="102"/>
    </row>
    <row r="5" spans="1:12" ht="24" customHeight="1">
      <c r="A5" s="46" t="s">
        <v>54</v>
      </c>
      <c r="B5" s="40"/>
      <c r="F5" s="46" t="s">
        <v>19</v>
      </c>
      <c r="H5" s="39"/>
      <c r="I5" s="39"/>
      <c r="K5" s="63"/>
      <c r="L5" s="56"/>
    </row>
    <row r="6" spans="1:9" ht="3.75" customHeight="1">
      <c r="A6" s="22"/>
      <c r="F6" s="22"/>
      <c r="H6" s="22"/>
      <c r="I6" s="22"/>
    </row>
    <row r="7" spans="1:11" ht="24" customHeight="1">
      <c r="A7" s="46" t="s">
        <v>56</v>
      </c>
      <c r="B7" s="38"/>
      <c r="F7" s="46" t="s">
        <v>20</v>
      </c>
      <c r="H7" s="39"/>
      <c r="I7" s="39"/>
      <c r="K7" s="33"/>
    </row>
    <row r="9" ht="13.5" thickBot="1"/>
    <row r="10" spans="1:13" ht="3.75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/>
    </row>
    <row r="11" spans="1:13" ht="24" customHeight="1">
      <c r="A11" s="47" t="s">
        <v>17</v>
      </c>
      <c r="B11" s="13"/>
      <c r="C11" s="69"/>
      <c r="D11" s="56"/>
      <c r="E11" s="56"/>
      <c r="F11" s="13"/>
      <c r="G11" s="13"/>
      <c r="I11" s="55"/>
      <c r="J11" s="56"/>
      <c r="K11" s="13"/>
      <c r="L11" s="13"/>
      <c r="M11" s="14"/>
    </row>
    <row r="12" spans="1:13" ht="13.5" thickBot="1">
      <c r="A12" s="15"/>
      <c r="B12" s="16"/>
      <c r="C12" s="68" t="s">
        <v>9</v>
      </c>
      <c r="D12" s="68"/>
      <c r="E12" s="68"/>
      <c r="F12" s="16"/>
      <c r="G12" s="16"/>
      <c r="I12" s="73" t="s">
        <v>10</v>
      </c>
      <c r="J12" s="58"/>
      <c r="K12" s="16"/>
      <c r="L12" s="16"/>
      <c r="M12" s="18"/>
    </row>
    <row r="13" spans="1:28" s="22" customFormat="1" ht="24" customHeight="1">
      <c r="A13" s="19" t="s">
        <v>0</v>
      </c>
      <c r="B13" s="20" t="s">
        <v>1</v>
      </c>
      <c r="C13" s="65" t="s">
        <v>2</v>
      </c>
      <c r="D13" s="66"/>
      <c r="E13" s="67"/>
      <c r="F13" s="53" t="s">
        <v>21</v>
      </c>
      <c r="G13" s="54"/>
      <c r="H13" s="53" t="s">
        <v>22</v>
      </c>
      <c r="I13" s="54"/>
      <c r="J13" s="21" t="s">
        <v>23</v>
      </c>
      <c r="K13" s="21" t="s">
        <v>5</v>
      </c>
      <c r="L13" s="74" t="s">
        <v>6</v>
      </c>
      <c r="M13" s="75"/>
      <c r="N13" s="35"/>
      <c r="O13" s="36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1:28" s="23" customFormat="1" ht="24" customHeight="1">
      <c r="A14" s="24">
        <v>1</v>
      </c>
      <c r="B14" s="6"/>
      <c r="C14" s="64"/>
      <c r="D14" s="64"/>
      <c r="E14" s="64"/>
      <c r="F14" s="79"/>
      <c r="G14" s="60"/>
      <c r="H14" s="59"/>
      <c r="I14" s="60"/>
      <c r="J14" s="3"/>
      <c r="K14" s="25">
        <f>IF(F14+H14+J14=0,"",F14+H14+J14)</f>
      </c>
      <c r="L14" s="85">
        <f>IF(F14+H14+J14=0,"",IF(OR(N14=LARGE($N$14:$N$18,1),N14=LARGE($N$14:$N$18,2),N14=LARGE($N$14:$N$18,3)),K14,""))</f>
      </c>
      <c r="M14" s="86"/>
      <c r="N14" s="37">
        <f>IF(K14="",0,K14+J14/100+H14/10000)</f>
        <v>0</v>
      </c>
      <c r="O14" s="36">
        <f>IF(F14+H14+J14=0,"",IF(N14=LARGE($N$14:$N$18,1),1,IF(N14=LARGE($N$14:$N$18,2),2,IF(N14=LARGE($N$14:$N$18,3),3,""))))</f>
      </c>
      <c r="P14" s="36">
        <f>COUNTIF($O$14:$O$19,1)</f>
        <v>0</v>
      </c>
      <c r="Q14" s="37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</row>
    <row r="15" spans="1:28" s="23" customFormat="1" ht="24" customHeight="1">
      <c r="A15" s="24">
        <v>2</v>
      </c>
      <c r="B15" s="6"/>
      <c r="C15" s="64"/>
      <c r="D15" s="64"/>
      <c r="E15" s="64"/>
      <c r="F15" s="79"/>
      <c r="G15" s="60"/>
      <c r="H15" s="59"/>
      <c r="I15" s="60"/>
      <c r="J15" s="3"/>
      <c r="K15" s="25">
        <f aca="true" t="shared" si="0" ref="K15:K20">IF(F15+H15+J15=0,"",F15+H15+J15)</f>
      </c>
      <c r="L15" s="85">
        <f>IF(F15+H15+J15=0,"",IF(OR(N15=LARGE($N$14:$N$18,1),N15=LARGE($N$14:$N$18,2),N15=LARGE($N$14:$N$18,3)),K15,""))</f>
      </c>
      <c r="M15" s="86"/>
      <c r="N15" s="37">
        <f>IF(K15="",0,K15+J15/100+H15/10000)</f>
        <v>0</v>
      </c>
      <c r="O15" s="36">
        <f>IF(F15+H15+J15=0,"",IF(N15=LARGE($N$14:$N$18,1),1,IF(N15=LARGE($N$14:$N$18,2),2,IF(N15=LARGE($N$14:$N$18,3),3,""))))</f>
      </c>
      <c r="P15" s="36">
        <f>COUNTIF($O$14:$O$19,2)</f>
        <v>0</v>
      </c>
      <c r="Q15" s="37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</row>
    <row r="16" spans="1:28" s="23" customFormat="1" ht="24" customHeight="1">
      <c r="A16" s="24">
        <v>3</v>
      </c>
      <c r="B16" s="6"/>
      <c r="C16" s="64"/>
      <c r="D16" s="64"/>
      <c r="E16" s="64"/>
      <c r="F16" s="79"/>
      <c r="G16" s="60"/>
      <c r="H16" s="59"/>
      <c r="I16" s="60"/>
      <c r="J16" s="3"/>
      <c r="K16" s="25">
        <f t="shared" si="0"/>
      </c>
      <c r="L16" s="85">
        <f>IF(F16+H16+J16=0,"",IF(OR(N16=LARGE($N$14:$N$18,1),N16=LARGE($N$14:$N$18,2),N16=LARGE($N$14:$N$18,3)),K16,""))</f>
      </c>
      <c r="M16" s="86"/>
      <c r="N16" s="37">
        <f>IF(K16="",0,K16+J16/100+H16/10000)</f>
        <v>0</v>
      </c>
      <c r="O16" s="36">
        <f>IF(F16+H16+J16=0,"",IF(N16=LARGE($N$14:$N$18,1),1,IF(N16=LARGE($N$14:$N$18,2),2,IF(N16=LARGE($N$14:$N$18,3),3,""))))</f>
      </c>
      <c r="P16" s="36">
        <f>COUNTIF($O$14:$O$19,3)</f>
        <v>0</v>
      </c>
      <c r="Q16" s="37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</row>
    <row r="17" spans="1:28" s="23" customFormat="1" ht="24" customHeight="1">
      <c r="A17" s="24">
        <v>4</v>
      </c>
      <c r="B17" s="6"/>
      <c r="C17" s="64"/>
      <c r="D17" s="64"/>
      <c r="E17" s="64"/>
      <c r="F17" s="79"/>
      <c r="G17" s="60"/>
      <c r="H17" s="59"/>
      <c r="I17" s="60"/>
      <c r="J17" s="3"/>
      <c r="K17" s="25">
        <f t="shared" si="0"/>
      </c>
      <c r="L17" s="85">
        <f>IF(F17+H17+J17=0,"",IF(OR(N17=LARGE($N$14:$N$18,1),N17=LARGE($N$14:$N$18,2),N17=LARGE($N$14:$N$18,3)),K17,""))</f>
      </c>
      <c r="M17" s="86"/>
      <c r="N17" s="37">
        <f>IF(K17="",0,K17+J17/100+H17/10000)</f>
        <v>0</v>
      </c>
      <c r="O17" s="36">
        <f>IF(F17+H17+J17=0,"",IF(N17=LARGE($N$14:$N$18,1),1,IF(N17=LARGE($N$14:$N$18,2),2,IF(N17=LARGE($N$14:$N$18,3),3,""))))</f>
      </c>
      <c r="P17" s="36">
        <f>COUNTIF($O$14:$O$19,4)</f>
        <v>0</v>
      </c>
      <c r="Q17" s="37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</row>
    <row r="18" spans="1:28" s="23" customFormat="1" ht="24" customHeight="1">
      <c r="A18" s="26">
        <v>5</v>
      </c>
      <c r="B18" s="8"/>
      <c r="C18" s="64"/>
      <c r="D18" s="64"/>
      <c r="E18" s="64"/>
      <c r="F18" s="77"/>
      <c r="G18" s="78"/>
      <c r="H18" s="59"/>
      <c r="I18" s="60"/>
      <c r="J18" s="7"/>
      <c r="K18" s="25">
        <f t="shared" si="0"/>
      </c>
      <c r="L18" s="83">
        <f>IF(F18+H18+J18=0,"",IF(OR(N18=LARGE($N$14:$N$18,1),N18=LARGE($N$14:$N$18,2),N18=LARGE($N$14:$N$18,3)),K18,""))</f>
      </c>
      <c r="M18" s="84"/>
      <c r="N18" s="37">
        <f>IF(K18="",0,K18+J18/100+H18/10000)</f>
        <v>0</v>
      </c>
      <c r="O18" s="36">
        <f>IF(F18+H18+J18=0,"",IF(N18=LARGE($N$14:$N$18,1),1,IF(N18=LARGE($N$14:$N$18,2),2,IF(N18=LARGE($N$14:$N$18,3),3,""))))</f>
      </c>
      <c r="P18" s="36">
        <f>COUNTIF($O$14:$O$19,5)</f>
        <v>0</v>
      </c>
      <c r="Q18" s="37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</row>
    <row r="19" spans="1:28" s="23" customFormat="1" ht="24" customHeight="1">
      <c r="A19" s="24" t="s">
        <v>16</v>
      </c>
      <c r="B19" s="2"/>
      <c r="C19" s="64"/>
      <c r="D19" s="64"/>
      <c r="E19" s="64"/>
      <c r="F19" s="59"/>
      <c r="G19" s="60"/>
      <c r="H19" s="59"/>
      <c r="I19" s="60"/>
      <c r="J19" s="3"/>
      <c r="K19" s="25">
        <f t="shared" si="0"/>
      </c>
      <c r="L19" s="94"/>
      <c r="M19" s="95"/>
      <c r="N19" s="37"/>
      <c r="O19" s="36"/>
      <c r="P19" s="36"/>
      <c r="Q19" s="37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</row>
    <row r="20" spans="1:28" s="23" customFormat="1" ht="24" customHeight="1" thickBot="1">
      <c r="A20" s="28" t="s">
        <v>16</v>
      </c>
      <c r="B20" s="4"/>
      <c r="C20" s="93"/>
      <c r="D20" s="93"/>
      <c r="E20" s="93"/>
      <c r="F20" s="61"/>
      <c r="G20" s="62"/>
      <c r="H20" s="61"/>
      <c r="I20" s="62"/>
      <c r="J20" s="5"/>
      <c r="K20" s="29">
        <f t="shared" si="0"/>
      </c>
      <c r="L20" s="96"/>
      <c r="M20" s="97"/>
      <c r="N20" s="37"/>
      <c r="O20" s="36"/>
      <c r="P20" s="36"/>
      <c r="Q20" s="37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</row>
    <row r="21" spans="9:13" ht="24" customHeight="1" thickBot="1">
      <c r="I21" s="70" t="s">
        <v>7</v>
      </c>
      <c r="J21" s="71"/>
      <c r="K21" s="72"/>
      <c r="L21" s="80">
        <f>IF(SUM(L14:L18)=0,"",SUM(L14:L18))</f>
      </c>
      <c r="M21" s="81"/>
    </row>
    <row r="23" ht="12.75">
      <c r="B23" s="41">
        <f>IF(OR(P14=5,P14=4,P15=4,P15=3,P16=3,P164=2),"Bitte die Ergebnisse (Präzision, Duell) von Hand eingeben, da mehrere ringgleiche Ergebnisse vorliegen!","")</f>
      </c>
    </row>
    <row r="24" ht="13.5" thickBot="1"/>
    <row r="25" spans="1:13" ht="3.7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2"/>
    </row>
    <row r="26" spans="1:13" ht="24" customHeight="1">
      <c r="A26" s="47" t="s">
        <v>8</v>
      </c>
      <c r="B26" s="13"/>
      <c r="C26" s="69"/>
      <c r="D26" s="56"/>
      <c r="E26" s="56"/>
      <c r="F26" s="13"/>
      <c r="G26" s="13"/>
      <c r="I26" s="55"/>
      <c r="J26" s="56"/>
      <c r="K26" s="13"/>
      <c r="L26" s="13"/>
      <c r="M26" s="14"/>
    </row>
    <row r="27" spans="1:13" ht="13.5" thickBot="1">
      <c r="A27" s="15"/>
      <c r="B27" s="16"/>
      <c r="C27" s="68" t="s">
        <v>9</v>
      </c>
      <c r="D27" s="68"/>
      <c r="E27" s="68"/>
      <c r="F27" s="16"/>
      <c r="G27" s="16"/>
      <c r="I27" s="57" t="s">
        <v>10</v>
      </c>
      <c r="J27" s="58"/>
      <c r="K27" s="16"/>
      <c r="L27" s="16"/>
      <c r="M27" s="18"/>
    </row>
    <row r="28" spans="1:28" s="22" customFormat="1" ht="24" customHeight="1">
      <c r="A28" s="19" t="s">
        <v>0</v>
      </c>
      <c r="B28" s="20" t="s">
        <v>1</v>
      </c>
      <c r="C28" s="65" t="s">
        <v>2</v>
      </c>
      <c r="D28" s="66"/>
      <c r="E28" s="67"/>
      <c r="F28" s="53" t="s">
        <v>21</v>
      </c>
      <c r="G28" s="54"/>
      <c r="H28" s="53" t="s">
        <v>22</v>
      </c>
      <c r="I28" s="54"/>
      <c r="J28" s="21" t="s">
        <v>23</v>
      </c>
      <c r="K28" s="21" t="s">
        <v>5</v>
      </c>
      <c r="L28" s="74" t="s">
        <v>6</v>
      </c>
      <c r="M28" s="75"/>
      <c r="N28" s="35"/>
      <c r="O28" s="36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</row>
    <row r="29" spans="1:28" s="23" customFormat="1" ht="24" customHeight="1">
      <c r="A29" s="24">
        <v>1</v>
      </c>
      <c r="B29" s="6"/>
      <c r="C29" s="64"/>
      <c r="D29" s="64"/>
      <c r="E29" s="64"/>
      <c r="F29" s="79"/>
      <c r="G29" s="60"/>
      <c r="H29" s="59"/>
      <c r="I29" s="60"/>
      <c r="J29" s="3"/>
      <c r="K29" s="25">
        <f>IF(F29+H29+J29=0,"",F29+H29+J29)</f>
      </c>
      <c r="L29" s="85">
        <f>IF(F29+H29+J29=0,"",IF(OR(N29=LARGE($N$29:$N$33,1),N29=LARGE($N$29:$N$33,2),N29=LARGE($N$29:$N$33,3)),K29,""))</f>
      </c>
      <c r="M29" s="86"/>
      <c r="N29" s="37">
        <f>IF(K29="",0,K29+J29/100+H29/10000)</f>
        <v>0</v>
      </c>
      <c r="O29" s="36">
        <f>IF(F29+H29+J29=0,"",IF(N29=LARGE($N$29:$N$33,1),1,IF(N29=LARGE($N$29:$N$33,2),2,IF(N29=LARGE($N$29:$N$33,3),3,""))))</f>
      </c>
      <c r="P29" s="36">
        <f>COUNTIF($O$29:$O$33,1)</f>
        <v>0</v>
      </c>
      <c r="Q29" s="37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</row>
    <row r="30" spans="1:28" s="23" customFormat="1" ht="24" customHeight="1">
      <c r="A30" s="24">
        <v>2</v>
      </c>
      <c r="B30" s="6"/>
      <c r="C30" s="64"/>
      <c r="D30" s="64"/>
      <c r="E30" s="64"/>
      <c r="F30" s="79"/>
      <c r="G30" s="60"/>
      <c r="H30" s="59"/>
      <c r="I30" s="60"/>
      <c r="J30" s="3"/>
      <c r="K30" s="25">
        <f aca="true" t="shared" si="1" ref="K30:K35">IF(F30+H30+J30=0,"",F30+H30+J30)</f>
      </c>
      <c r="L30" s="85">
        <f>IF(F30+H30+J30=0,"",IF(OR(N30=LARGE($N$29:$N$33,1),N30=LARGE($N$29:$N$33,2),N30=LARGE($N$29:$N$33,3)),K30,""))</f>
      </c>
      <c r="M30" s="86"/>
      <c r="N30" s="37">
        <f>IF(K30="",0,K30+J30/100+H30/10000)</f>
        <v>0</v>
      </c>
      <c r="O30" s="36">
        <f>IF(F30+H30+J30=0,"",IF(N30=LARGE($N$29:$N$33,1),1,IF(N30=LARGE($N$29:$N$33,2),2,IF(N30=LARGE($N$29:$N$33,3),3,""))))</f>
      </c>
      <c r="P30" s="36">
        <f>COUNTIF($O$29:$O$33,2)</f>
        <v>0</v>
      </c>
      <c r="Q30" s="37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</row>
    <row r="31" spans="1:28" s="23" customFormat="1" ht="24" customHeight="1">
      <c r="A31" s="24">
        <v>3</v>
      </c>
      <c r="B31" s="6"/>
      <c r="C31" s="64"/>
      <c r="D31" s="64"/>
      <c r="E31" s="64"/>
      <c r="F31" s="79"/>
      <c r="G31" s="60"/>
      <c r="H31" s="59"/>
      <c r="I31" s="60"/>
      <c r="J31" s="3"/>
      <c r="K31" s="25">
        <f t="shared" si="1"/>
      </c>
      <c r="L31" s="85">
        <f>IF(F31+H31+J31=0,"",IF(OR(N31=LARGE($N$29:$N$33,1),N31=LARGE($N$29:$N$33,2),N31=LARGE($N$29:$N$33,3)),K31,""))</f>
      </c>
      <c r="M31" s="86"/>
      <c r="N31" s="37">
        <f>IF(K31="",0,K31+J31/100+H31/10000)</f>
        <v>0</v>
      </c>
      <c r="O31" s="36">
        <f>IF(F31+H31+J31=0,"",IF(N31=LARGE($N$29:$N$33,1),1,IF(N31=LARGE($N$29:$N$33,2),2,IF(N31=LARGE($N$29:$N$33,3),3,""))))</f>
      </c>
      <c r="P31" s="36">
        <f>COUNTIF($O$29:$O$33,3)</f>
        <v>0</v>
      </c>
      <c r="Q31" s="37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</row>
    <row r="32" spans="1:28" s="23" customFormat="1" ht="24" customHeight="1">
      <c r="A32" s="24">
        <v>4</v>
      </c>
      <c r="B32" s="6"/>
      <c r="C32" s="64"/>
      <c r="D32" s="64"/>
      <c r="E32" s="64"/>
      <c r="F32" s="79"/>
      <c r="G32" s="60"/>
      <c r="H32" s="59"/>
      <c r="I32" s="60"/>
      <c r="J32" s="3"/>
      <c r="K32" s="25">
        <f t="shared" si="1"/>
      </c>
      <c r="L32" s="85">
        <f>IF(F32+H32+J32=0,"",IF(OR(N32=LARGE($N$29:$N$33,1),N32=LARGE($N$29:$N$33,2),N32=LARGE($N$29:$N$33,3)),K32,""))</f>
      </c>
      <c r="M32" s="86"/>
      <c r="N32" s="37">
        <f>IF(K32="",0,K32+J32/100+H32/10000)</f>
        <v>0</v>
      </c>
      <c r="O32" s="36">
        <f>IF(F32+H32+J32=0,"",IF(N32=LARGE($N$29:$N$33,1),1,IF(N32=LARGE($N$29:$N$33,2),2,IF(N32=LARGE($N$29:$N$33,3),3,""))))</f>
      </c>
      <c r="P32" s="36">
        <f>COUNTIF($O$29:$O$33,4)</f>
        <v>0</v>
      </c>
      <c r="Q32" s="37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</row>
    <row r="33" spans="1:28" s="23" customFormat="1" ht="24" customHeight="1">
      <c r="A33" s="26">
        <v>5</v>
      </c>
      <c r="B33" s="8"/>
      <c r="C33" s="64"/>
      <c r="D33" s="64"/>
      <c r="E33" s="64"/>
      <c r="F33" s="77"/>
      <c r="G33" s="78"/>
      <c r="H33" s="59"/>
      <c r="I33" s="60"/>
      <c r="J33" s="7"/>
      <c r="K33" s="25">
        <f t="shared" si="1"/>
      </c>
      <c r="L33" s="83">
        <f>IF(F33+H33+J33=0,"",IF(OR(N33=LARGE($N$29:$N$33,1),N33=LARGE($N$29:$N$33,2),N33=LARGE($N$29:$N$33,3)),K33,""))</f>
      </c>
      <c r="M33" s="84"/>
      <c r="N33" s="37">
        <f>IF(K33="",0,K33+J33/100+H33/10000)</f>
        <v>0</v>
      </c>
      <c r="O33" s="36">
        <f>IF(F33+H33+J33=0,"",IF(N33=LARGE($N$29:$N$33,1),1,IF(N33=LARGE($N$29:$N$33,2),2,IF(N33=LARGE($N$29:$N$33,3),3,""))))</f>
      </c>
      <c r="P33" s="36">
        <f>COUNTIF($O$29:$O$33,5)</f>
        <v>0</v>
      </c>
      <c r="Q33" s="37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</row>
    <row r="34" spans="1:28" s="23" customFormat="1" ht="24" customHeight="1">
      <c r="A34" s="24" t="s">
        <v>16</v>
      </c>
      <c r="B34" s="2"/>
      <c r="C34" s="64"/>
      <c r="D34" s="64"/>
      <c r="E34" s="64"/>
      <c r="F34" s="59"/>
      <c r="G34" s="60"/>
      <c r="H34" s="59"/>
      <c r="I34" s="60"/>
      <c r="J34" s="3"/>
      <c r="K34" s="25">
        <f t="shared" si="1"/>
      </c>
      <c r="L34" s="94"/>
      <c r="M34" s="95"/>
      <c r="N34" s="37"/>
      <c r="O34" s="36"/>
      <c r="P34" s="36"/>
      <c r="Q34" s="37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</row>
    <row r="35" spans="1:28" s="23" customFormat="1" ht="24" customHeight="1" thickBot="1">
      <c r="A35" s="28" t="s">
        <v>16</v>
      </c>
      <c r="B35" s="4"/>
      <c r="C35" s="93"/>
      <c r="D35" s="93"/>
      <c r="E35" s="93"/>
      <c r="F35" s="61"/>
      <c r="G35" s="62"/>
      <c r="H35" s="61"/>
      <c r="I35" s="62"/>
      <c r="J35" s="5"/>
      <c r="K35" s="29">
        <f t="shared" si="1"/>
      </c>
      <c r="L35" s="96"/>
      <c r="M35" s="97"/>
      <c r="N35" s="37"/>
      <c r="O35" s="36"/>
      <c r="P35" s="36"/>
      <c r="Q35" s="37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</row>
    <row r="36" spans="9:13" ht="24" customHeight="1" thickBot="1">
      <c r="I36" s="70" t="s">
        <v>7</v>
      </c>
      <c r="J36" s="71"/>
      <c r="K36" s="72"/>
      <c r="L36" s="80">
        <f>IF(SUM(L29:L33)=0,"",SUM(L29:L33))</f>
      </c>
      <c r="M36" s="81"/>
    </row>
    <row r="38" ht="12.75">
      <c r="B38" s="41">
        <f>IF(OR(P29=5,P29=4,P30=4,P30=3,P31=3,P31=2),"Bitte die Ergebnisse (Präzision, Duell) von Hand eingeben, da mehrere ringgleiche Ergebnisse vorliegen!","")</f>
      </c>
    </row>
    <row r="39" spans="1:12" ht="24" customHeight="1">
      <c r="A39" s="82"/>
      <c r="B39" s="82"/>
      <c r="C39" s="82"/>
      <c r="E39" s="82"/>
      <c r="F39" s="82"/>
      <c r="J39" s="82"/>
      <c r="K39" s="82"/>
      <c r="L39" s="82"/>
    </row>
    <row r="40" spans="1:12" ht="12.75">
      <c r="A40" s="76" t="s">
        <v>12</v>
      </c>
      <c r="B40" s="76"/>
      <c r="C40" s="76"/>
      <c r="E40" s="76" t="s">
        <v>13</v>
      </c>
      <c r="F40" s="76"/>
      <c r="J40" s="76" t="s">
        <v>14</v>
      </c>
      <c r="K40" s="76"/>
      <c r="L40" s="76"/>
    </row>
    <row r="41" ht="13.5" thickBot="1">
      <c r="F41" s="30"/>
    </row>
    <row r="42" spans="1:13" ht="12.75">
      <c r="A42" s="31" t="s">
        <v>15</v>
      </c>
      <c r="B42" s="11"/>
      <c r="C42" s="11"/>
      <c r="D42" s="11"/>
      <c r="E42" s="11"/>
      <c r="F42" s="32"/>
      <c r="G42" s="32"/>
      <c r="H42" s="32"/>
      <c r="I42" s="32"/>
      <c r="J42" s="11"/>
      <c r="K42" s="11"/>
      <c r="L42" s="11"/>
      <c r="M42" s="12"/>
    </row>
    <row r="43" spans="1:13" ht="12.75">
      <c r="A43" s="87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9"/>
    </row>
    <row r="44" spans="1:13" ht="12.75">
      <c r="A44" s="87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9"/>
    </row>
    <row r="45" spans="1:13" ht="12.75">
      <c r="A45" s="87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9"/>
    </row>
    <row r="46" spans="1:13" ht="12.75">
      <c r="A46" s="87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9"/>
    </row>
    <row r="47" spans="1:13" ht="12.75">
      <c r="A47" s="87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9"/>
    </row>
    <row r="48" spans="1:13" ht="13.5" thickBot="1">
      <c r="A48" s="90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2"/>
    </row>
    <row r="49" ht="12.75">
      <c r="A49" s="22" t="s">
        <v>41</v>
      </c>
    </row>
  </sheetData>
  <sheetProtection password="CC96" sheet="1" selectLockedCells="1"/>
  <mergeCells count="86">
    <mergeCell ref="I26:J26"/>
    <mergeCell ref="I27:J27"/>
    <mergeCell ref="H19:I19"/>
    <mergeCell ref="H20:I20"/>
    <mergeCell ref="H29:I29"/>
    <mergeCell ref="H28:I28"/>
    <mergeCell ref="H35:I35"/>
    <mergeCell ref="H34:I34"/>
    <mergeCell ref="H33:I33"/>
    <mergeCell ref="H32:I32"/>
    <mergeCell ref="L29:M29"/>
    <mergeCell ref="L28:M28"/>
    <mergeCell ref="C11:E11"/>
    <mergeCell ref="I21:K21"/>
    <mergeCell ref="I12:J12"/>
    <mergeCell ref="I11:J11"/>
    <mergeCell ref="H13:I13"/>
    <mergeCell ref="H14:I14"/>
    <mergeCell ref="H15:I15"/>
    <mergeCell ref="H16:I16"/>
    <mergeCell ref="F33:G33"/>
    <mergeCell ref="F32:G32"/>
    <mergeCell ref="C30:E30"/>
    <mergeCell ref="K5:L5"/>
    <mergeCell ref="C29:E29"/>
    <mergeCell ref="C28:E28"/>
    <mergeCell ref="C27:E27"/>
    <mergeCell ref="C26:E26"/>
    <mergeCell ref="F29:G29"/>
    <mergeCell ref="F28:G28"/>
    <mergeCell ref="H30:I30"/>
    <mergeCell ref="E39:F39"/>
    <mergeCell ref="L33:M33"/>
    <mergeCell ref="L32:M32"/>
    <mergeCell ref="I36:K36"/>
    <mergeCell ref="L34:M34"/>
    <mergeCell ref="L35:M35"/>
    <mergeCell ref="C33:E33"/>
    <mergeCell ref="C32:E32"/>
    <mergeCell ref="C31:E31"/>
    <mergeCell ref="C12:E12"/>
    <mergeCell ref="C13:E13"/>
    <mergeCell ref="F13:G13"/>
    <mergeCell ref="L13:M13"/>
    <mergeCell ref="J40:L40"/>
    <mergeCell ref="L31:M31"/>
    <mergeCell ref="L30:M30"/>
    <mergeCell ref="F31:G31"/>
    <mergeCell ref="F30:G30"/>
    <mergeCell ref="H31:I31"/>
    <mergeCell ref="A43:M48"/>
    <mergeCell ref="C34:E34"/>
    <mergeCell ref="C35:E35"/>
    <mergeCell ref="F34:G34"/>
    <mergeCell ref="F35:G35"/>
    <mergeCell ref="A40:C40"/>
    <mergeCell ref="A39:C39"/>
    <mergeCell ref="L36:M36"/>
    <mergeCell ref="J39:L39"/>
    <mergeCell ref="E40:F40"/>
    <mergeCell ref="C14:E14"/>
    <mergeCell ref="F14:G14"/>
    <mergeCell ref="L14:M14"/>
    <mergeCell ref="C15:E15"/>
    <mergeCell ref="F15:G15"/>
    <mergeCell ref="L15:M15"/>
    <mergeCell ref="F16:G16"/>
    <mergeCell ref="L16:M16"/>
    <mergeCell ref="F17:G17"/>
    <mergeCell ref="L17:M17"/>
    <mergeCell ref="L21:M21"/>
    <mergeCell ref="C20:E20"/>
    <mergeCell ref="F20:G20"/>
    <mergeCell ref="L20:M20"/>
    <mergeCell ref="H17:I17"/>
    <mergeCell ref="H18:I18"/>
    <mergeCell ref="A1:M1"/>
    <mergeCell ref="A3:M3"/>
    <mergeCell ref="C19:E19"/>
    <mergeCell ref="F19:G19"/>
    <mergeCell ref="L19:M19"/>
    <mergeCell ref="C17:E17"/>
    <mergeCell ref="C18:E18"/>
    <mergeCell ref="F18:G18"/>
    <mergeCell ref="L18:M18"/>
    <mergeCell ref="C16:E16"/>
  </mergeCells>
  <dataValidations count="5">
    <dataValidation allowBlank="1" showInputMessage="1" showErrorMessage="1" promptTitle="Mannschaft" prompt="Bitte geben Sie die Nummer der Mannschaft ein: 1, 2, 3, ..." sqref="I26 I11"/>
    <dataValidation type="list" allowBlank="1" showInputMessage="1" showErrorMessage="1" promptTitle="Verein" prompt="Bitte wählen Sie einen Verein aus." sqref="C26 C11">
      <formula1>Vereine</formula1>
    </dataValidation>
    <dataValidation errorStyle="information" type="whole" allowBlank="1" showInputMessage="1" showErrorMessage="1" errorTitle="Serie" error="Das Ergebnis einer Serie beträgt mindestens 0 und höchstens 100 Ringe." sqref="F29:J35 F14:J20">
      <formula1>0</formula1>
      <formula2>100</formula2>
    </dataValidation>
    <dataValidation allowBlank="1" showInputMessage="1" showErrorMessage="1" promptTitle="Gruppe" prompt="Bitte geben Sie die Nummer der Gruppe ein: 1, 2, 3, ..." sqref="K7"/>
    <dataValidation errorStyle="information" type="date" operator="greaterThanOrEqual" allowBlank="1" showInputMessage="1" showErrorMessage="1" errorTitle="Datum" error="Bitte geben Sie das Datum im Format TT.MM.JJJJ ein." sqref="K5">
      <formula1>39083</formula1>
    </dataValidation>
  </dataValidations>
  <printOptions/>
  <pageMargins left="0.7874015748031497" right="0.7874015748031497" top="0.7874015748031497" bottom="0.5905511811023623" header="0.5118110236220472" footer="0.5118110236220472"/>
  <pageSetup fitToHeight="1" fitToWidth="1"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zoomScalePageLayoutView="0" workbookViewId="0" topLeftCell="A13">
      <selection activeCell="H29" sqref="H29:H33"/>
    </sheetView>
  </sheetViews>
  <sheetFormatPr defaultColWidth="11.421875" defaultRowHeight="12.75"/>
  <cols>
    <col min="1" max="1" width="5.7109375" style="9" customWidth="1"/>
    <col min="2" max="2" width="15.7109375" style="9" customWidth="1"/>
    <col min="3" max="3" width="6.7109375" style="9" customWidth="1"/>
    <col min="4" max="4" width="5.7109375" style="9" customWidth="1"/>
    <col min="5" max="5" width="19.7109375" style="9" customWidth="1"/>
    <col min="6" max="6" width="7.7109375" style="9" customWidth="1"/>
    <col min="7" max="7" width="5.7109375" style="9" customWidth="1"/>
    <col min="8" max="8" width="12.7109375" style="9" customWidth="1"/>
    <col min="9" max="9" width="10.7109375" style="9" customWidth="1"/>
    <col min="10" max="10" width="4.7109375" style="9" customWidth="1"/>
    <col min="11" max="11" width="6.7109375" style="9" customWidth="1"/>
    <col min="12" max="12" width="11.57421875" style="34" bestFit="1" customWidth="1"/>
    <col min="13" max="26" width="11.421875" style="34" customWidth="1"/>
    <col min="27" max="16384" width="11.421875" style="9" customWidth="1"/>
  </cols>
  <sheetData>
    <row r="1" spans="1:11" ht="27.75">
      <c r="A1" s="98" t="s">
        <v>18</v>
      </c>
      <c r="B1" s="98"/>
      <c r="C1" s="98"/>
      <c r="D1" s="98"/>
      <c r="E1" s="98"/>
      <c r="F1" s="98"/>
      <c r="G1" s="98"/>
      <c r="H1" s="99"/>
      <c r="I1" s="99"/>
      <c r="J1" s="99"/>
      <c r="K1" s="99"/>
    </row>
    <row r="3" spans="1:11" ht="23.25">
      <c r="A3" s="100" t="s">
        <v>40</v>
      </c>
      <c r="B3" s="101"/>
      <c r="C3" s="101"/>
      <c r="D3" s="101"/>
      <c r="E3" s="101"/>
      <c r="F3" s="101"/>
      <c r="G3" s="101"/>
      <c r="H3" s="102"/>
      <c r="I3" s="102"/>
      <c r="J3" s="102"/>
      <c r="K3" s="102"/>
    </row>
    <row r="5" spans="1:10" ht="24" customHeight="1">
      <c r="A5" s="48" t="s">
        <v>54</v>
      </c>
      <c r="B5" s="40"/>
      <c r="F5" s="46" t="s">
        <v>19</v>
      </c>
      <c r="I5" s="63"/>
      <c r="J5" s="56"/>
    </row>
    <row r="6" spans="1:6" ht="3.75" customHeight="1">
      <c r="A6" s="22"/>
      <c r="F6" s="22"/>
    </row>
    <row r="7" spans="1:9" ht="24" customHeight="1">
      <c r="A7" s="46" t="s">
        <v>57</v>
      </c>
      <c r="B7" s="38"/>
      <c r="F7" s="46" t="s">
        <v>20</v>
      </c>
      <c r="I7" s="33"/>
    </row>
    <row r="9" ht="13.5" thickBot="1"/>
    <row r="10" spans="1:11" ht="3.75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2"/>
    </row>
    <row r="11" spans="1:11" ht="24" customHeight="1">
      <c r="A11" s="47" t="s">
        <v>17</v>
      </c>
      <c r="B11" s="13"/>
      <c r="C11" s="69"/>
      <c r="D11" s="56"/>
      <c r="E11" s="56"/>
      <c r="F11" s="13"/>
      <c r="G11" s="13"/>
      <c r="H11" s="33"/>
      <c r="I11" s="13"/>
      <c r="J11" s="13"/>
      <c r="K11" s="14"/>
    </row>
    <row r="12" spans="1:11" ht="13.5" thickBot="1">
      <c r="A12" s="15"/>
      <c r="B12" s="16"/>
      <c r="C12" s="68" t="s">
        <v>9</v>
      </c>
      <c r="D12" s="68"/>
      <c r="E12" s="68"/>
      <c r="F12" s="16"/>
      <c r="G12" s="16"/>
      <c r="H12" s="17" t="s">
        <v>10</v>
      </c>
      <c r="I12" s="16"/>
      <c r="J12" s="16"/>
      <c r="K12" s="18"/>
    </row>
    <row r="13" spans="1:26" s="22" customFormat="1" ht="24" customHeight="1">
      <c r="A13" s="19" t="s">
        <v>0</v>
      </c>
      <c r="B13" s="20" t="s">
        <v>1</v>
      </c>
      <c r="C13" s="65" t="s">
        <v>2</v>
      </c>
      <c r="D13" s="66"/>
      <c r="E13" s="67"/>
      <c r="F13" s="53" t="s">
        <v>3</v>
      </c>
      <c r="G13" s="54"/>
      <c r="H13" s="21" t="s">
        <v>4</v>
      </c>
      <c r="I13" s="21" t="s">
        <v>5</v>
      </c>
      <c r="J13" s="74" t="s">
        <v>6</v>
      </c>
      <c r="K13" s="75"/>
      <c r="L13" s="35"/>
      <c r="M13" s="36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s="23" customFormat="1" ht="24" customHeight="1">
      <c r="A14" s="24">
        <v>1</v>
      </c>
      <c r="B14" s="6"/>
      <c r="C14" s="64"/>
      <c r="D14" s="64"/>
      <c r="E14" s="64"/>
      <c r="F14" s="79"/>
      <c r="G14" s="60"/>
      <c r="H14" s="3"/>
      <c r="I14" s="25">
        <f>IF(F14+H14=0,"",F14+H14)</f>
      </c>
      <c r="J14" s="85">
        <f>IF(F14+H14=0,"",IF(OR(L14=LARGE($L$14:$L$18,1),L14=LARGE($L$14:$L$18,2),L14=LARGE($L$14:$L$18,3)),I14,""))</f>
      </c>
      <c r="K14" s="86"/>
      <c r="L14" s="37">
        <f>IF(I14="",0,I14+H14/1000)</f>
        <v>0</v>
      </c>
      <c r="M14" s="36">
        <f>IF(F14+H14=0,"",IF(L14=LARGE($L$14:$L$18,1),1,IF(L14=LARGE($L$14:$L$18,2),2,IF(L14=LARGE($L$14:$L$18,3),3,""))))</f>
      </c>
      <c r="N14" s="36">
        <f>COUNTIF($M$14:$M$19,1)</f>
        <v>0</v>
      </c>
      <c r="O14" s="37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s="23" customFormat="1" ht="24" customHeight="1">
      <c r="A15" s="24">
        <v>2</v>
      </c>
      <c r="B15" s="6"/>
      <c r="C15" s="64"/>
      <c r="D15" s="64"/>
      <c r="E15" s="64"/>
      <c r="F15" s="79"/>
      <c r="G15" s="60"/>
      <c r="H15" s="3"/>
      <c r="I15" s="25">
        <f aca="true" t="shared" si="0" ref="I15:I20">IF(F15+H15=0,"",F15+H15)</f>
      </c>
      <c r="J15" s="85">
        <f>IF(F15+H15=0,"",IF(OR(L15=LARGE($L$14:$L$18,1),L15=LARGE($L$14:$L$18,2),L15=LARGE($L$14:$L$18,3)),I15,""))</f>
      </c>
      <c r="K15" s="86"/>
      <c r="L15" s="37">
        <f>IF(I15="",0,I15+H15/1000)</f>
        <v>0</v>
      </c>
      <c r="M15" s="36">
        <f>IF(F15+H15=0,"",IF(L15=LARGE($L$14:$L$18,1),1,IF(L15=LARGE($L$14:$L$18,2),2,IF(L15=LARGE($L$14:$L$18,3),3,""))))</f>
      </c>
      <c r="N15" s="36">
        <f>COUNTIF($M$14:$M$19,2)</f>
        <v>0</v>
      </c>
      <c r="O15" s="37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s="23" customFormat="1" ht="24" customHeight="1">
      <c r="A16" s="24">
        <v>3</v>
      </c>
      <c r="B16" s="6"/>
      <c r="C16" s="64"/>
      <c r="D16" s="64"/>
      <c r="E16" s="64"/>
      <c r="F16" s="79"/>
      <c r="G16" s="60"/>
      <c r="H16" s="3"/>
      <c r="I16" s="25">
        <f t="shared" si="0"/>
      </c>
      <c r="J16" s="85">
        <f>IF(F16+H16=0,"",IF(OR(L16=LARGE($L$14:$L$18,1),L16=LARGE($L$14:$L$18,2),L16=LARGE($L$14:$L$18,3)),I16,""))</f>
      </c>
      <c r="K16" s="86"/>
      <c r="L16" s="37">
        <f>IF(I16="",0,I16+H16/1000)</f>
        <v>0</v>
      </c>
      <c r="M16" s="36">
        <f>IF(F16+H16=0,"",IF(L16=LARGE($L$14:$L$18,1),1,IF(L16=LARGE($L$14:$L$18,2),2,IF(L16=LARGE($L$14:$L$18,3),3,""))))</f>
      </c>
      <c r="N16" s="36">
        <f>COUNTIF($M$14:$M$19,3)</f>
        <v>0</v>
      </c>
      <c r="O16" s="37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s="23" customFormat="1" ht="24" customHeight="1">
      <c r="A17" s="24">
        <v>4</v>
      </c>
      <c r="B17" s="6"/>
      <c r="C17" s="64"/>
      <c r="D17" s="64"/>
      <c r="E17" s="64"/>
      <c r="F17" s="79"/>
      <c r="G17" s="60"/>
      <c r="H17" s="3"/>
      <c r="I17" s="25">
        <f t="shared" si="0"/>
      </c>
      <c r="J17" s="85">
        <f>IF(F17+H17=0,"",IF(OR(L17=LARGE($L$14:$L$18,1),L17=LARGE($L$14:$L$18,2),L17=LARGE($L$14:$L$18,3)),I17,""))</f>
      </c>
      <c r="K17" s="86"/>
      <c r="L17" s="37">
        <f>IF(I17="",0,I17+H17/1000)</f>
        <v>0</v>
      </c>
      <c r="M17" s="36">
        <f>IF(F17+H17=0,"",IF(L17=LARGE($L$14:$L$18,1),1,IF(L17=LARGE($L$14:$L$18,2),2,IF(L17=LARGE($L$14:$L$18,3),3,""))))</f>
      </c>
      <c r="N17" s="36">
        <f>COUNTIF($M$14:$M$19,4)</f>
        <v>0</v>
      </c>
      <c r="O17" s="37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s="23" customFormat="1" ht="24" customHeight="1">
      <c r="A18" s="26">
        <v>5</v>
      </c>
      <c r="B18" s="8"/>
      <c r="C18" s="64"/>
      <c r="D18" s="64"/>
      <c r="E18" s="64"/>
      <c r="F18" s="77"/>
      <c r="G18" s="78"/>
      <c r="H18" s="7"/>
      <c r="I18" s="27">
        <f t="shared" si="0"/>
      </c>
      <c r="J18" s="83">
        <f>IF(F18+H18=0,"",IF(OR(L18=LARGE($L$14:$L$18,1),L18=LARGE($L$14:$L$18,2),L18=LARGE($L$14:$L$18,3)),I18,""))</f>
      </c>
      <c r="K18" s="84"/>
      <c r="L18" s="37">
        <f>IF(I18="",0,I18+H18/1000)</f>
        <v>0</v>
      </c>
      <c r="M18" s="36">
        <f>IF(F18+H18=0,"",IF(L18=LARGE($L$14:$L$18,1),1,IF(L18=LARGE($L$14:$L$18,2),2,IF(L18=LARGE($L$14:$L$18,3),3,""))))</f>
      </c>
      <c r="N18" s="36">
        <f>COUNTIF($M$14:$M$19,5)</f>
        <v>0</v>
      </c>
      <c r="O18" s="37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s="23" customFormat="1" ht="24" customHeight="1">
      <c r="A19" s="24" t="s">
        <v>16</v>
      </c>
      <c r="B19" s="2"/>
      <c r="C19" s="64"/>
      <c r="D19" s="64"/>
      <c r="E19" s="64"/>
      <c r="F19" s="59"/>
      <c r="G19" s="60"/>
      <c r="H19" s="3"/>
      <c r="I19" s="27">
        <f t="shared" si="0"/>
      </c>
      <c r="J19" s="94"/>
      <c r="K19" s="95"/>
      <c r="L19" s="37"/>
      <c r="M19" s="36"/>
      <c r="N19" s="36"/>
      <c r="O19" s="37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s="23" customFormat="1" ht="24" customHeight="1" thickBot="1">
      <c r="A20" s="28" t="s">
        <v>16</v>
      </c>
      <c r="B20" s="4"/>
      <c r="C20" s="93"/>
      <c r="D20" s="93"/>
      <c r="E20" s="93"/>
      <c r="F20" s="61"/>
      <c r="G20" s="62"/>
      <c r="H20" s="5"/>
      <c r="I20" s="29">
        <f t="shared" si="0"/>
      </c>
      <c r="J20" s="96"/>
      <c r="K20" s="97"/>
      <c r="L20" s="37"/>
      <c r="M20" s="36"/>
      <c r="N20" s="36"/>
      <c r="O20" s="37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8:11" ht="24" customHeight="1" thickBot="1">
      <c r="H21" s="15" t="s">
        <v>7</v>
      </c>
      <c r="I21" s="16"/>
      <c r="J21" s="103">
        <f>IF(SUM(J14:J18)=0,"",SUM(J14:J18))</f>
      </c>
      <c r="K21" s="104"/>
    </row>
    <row r="23" ht="12.75">
      <c r="B23" s="41">
        <f>IF(OR(N14=5,N14=4,N15=4,N15=3,N16=3,N164=2),"Bitte die Ergebnisse (Präzision, Duell) von Hand eingeben, da mehrere ringgleiche Ergebnisse vorliegen!","")</f>
      </c>
    </row>
    <row r="24" ht="13.5" thickBot="1"/>
    <row r="25" spans="1:11" ht="3.7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2"/>
    </row>
    <row r="26" spans="1:11" ht="24" customHeight="1">
      <c r="A26" s="47" t="s">
        <v>8</v>
      </c>
      <c r="B26" s="13"/>
      <c r="C26" s="69"/>
      <c r="D26" s="56"/>
      <c r="E26" s="56"/>
      <c r="F26" s="13"/>
      <c r="G26" s="13"/>
      <c r="H26" s="33"/>
      <c r="I26" s="13"/>
      <c r="J26" s="13"/>
      <c r="K26" s="14"/>
    </row>
    <row r="27" spans="1:11" ht="13.5" thickBot="1">
      <c r="A27" s="15"/>
      <c r="B27" s="16"/>
      <c r="C27" s="68" t="s">
        <v>9</v>
      </c>
      <c r="D27" s="68"/>
      <c r="E27" s="68"/>
      <c r="F27" s="16"/>
      <c r="G27" s="16"/>
      <c r="H27" s="17" t="s">
        <v>10</v>
      </c>
      <c r="I27" s="16"/>
      <c r="J27" s="16"/>
      <c r="K27" s="18"/>
    </row>
    <row r="28" spans="1:26" s="22" customFormat="1" ht="24" customHeight="1">
      <c r="A28" s="19" t="s">
        <v>0</v>
      </c>
      <c r="B28" s="20" t="s">
        <v>1</v>
      </c>
      <c r="C28" s="65" t="s">
        <v>2</v>
      </c>
      <c r="D28" s="66"/>
      <c r="E28" s="67"/>
      <c r="F28" s="53" t="s">
        <v>3</v>
      </c>
      <c r="G28" s="54"/>
      <c r="H28" s="21" t="s">
        <v>4</v>
      </c>
      <c r="I28" s="21" t="s">
        <v>5</v>
      </c>
      <c r="J28" s="74" t="s">
        <v>6</v>
      </c>
      <c r="K28" s="75"/>
      <c r="L28" s="35"/>
      <c r="M28" s="36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s="23" customFormat="1" ht="24" customHeight="1">
      <c r="A29" s="24">
        <v>1</v>
      </c>
      <c r="B29" s="6"/>
      <c r="C29" s="64"/>
      <c r="D29" s="64"/>
      <c r="E29" s="64"/>
      <c r="F29" s="79"/>
      <c r="G29" s="60"/>
      <c r="H29" s="3"/>
      <c r="I29" s="25">
        <f aca="true" t="shared" si="1" ref="I29:I35">IF(F29+H29=0,"",F29+H29)</f>
      </c>
      <c r="J29" s="85">
        <f>IF(F29+H29=0,"",IF(OR(L29=LARGE($L$29:$L$33,1),L29=LARGE($L$29:$L$33,2),L29=LARGE($L$29:$L$33,3)),I29,""))</f>
      </c>
      <c r="K29" s="86"/>
      <c r="L29" s="37">
        <f>IF(I29="",0,I29+H29/1000)</f>
        <v>0</v>
      </c>
      <c r="M29" s="36">
        <f>IF(F29+H29=0,"",IF(L29=LARGE($L$29:$L$33,1),1,IF(L29=LARGE($L$29:$L$33,2),2,IF(L29=LARGE($L$29:$L$33,3),3,""))))</f>
      </c>
      <c r="N29" s="36">
        <f>COUNTIF($M$29:$M$33,1)</f>
        <v>0</v>
      </c>
      <c r="O29" s="37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s="23" customFormat="1" ht="24" customHeight="1">
      <c r="A30" s="24">
        <v>2</v>
      </c>
      <c r="B30" s="6"/>
      <c r="C30" s="64"/>
      <c r="D30" s="64"/>
      <c r="E30" s="64"/>
      <c r="F30" s="79"/>
      <c r="G30" s="60"/>
      <c r="H30" s="3"/>
      <c r="I30" s="25">
        <f t="shared" si="1"/>
      </c>
      <c r="J30" s="85">
        <f>IF(F30+H30=0,"",IF(OR(L30=LARGE($L$29:$L$33,1),L30=LARGE($L$29:$L$33,2),L30=LARGE($L$29:$L$33,3)),I30,""))</f>
      </c>
      <c r="K30" s="86"/>
      <c r="L30" s="37">
        <f>IF(I30="",0,I30+H30/1000)</f>
        <v>0</v>
      </c>
      <c r="M30" s="36">
        <f>IF(F30+H30=0,"",IF(L30=LARGE($L$29:$L$33,1),1,IF(L30=LARGE($L$29:$L$33,2),2,IF(L30=LARGE($L$29:$L$33,3),3,""))))</f>
      </c>
      <c r="N30" s="36">
        <f>COUNTIF($M$29:$M$33,2)</f>
        <v>0</v>
      </c>
      <c r="O30" s="37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s="23" customFormat="1" ht="24" customHeight="1">
      <c r="A31" s="24">
        <v>3</v>
      </c>
      <c r="B31" s="6"/>
      <c r="C31" s="64"/>
      <c r="D31" s="64"/>
      <c r="E31" s="64"/>
      <c r="F31" s="79"/>
      <c r="G31" s="60"/>
      <c r="H31" s="3"/>
      <c r="I31" s="25">
        <f t="shared" si="1"/>
      </c>
      <c r="J31" s="85">
        <f>IF(F31+H31=0,"",IF(OR(L31=LARGE($L$29:$L$33,1),L31=LARGE($L$29:$L$33,2),L31=LARGE($L$29:$L$33,3)),I31,""))</f>
      </c>
      <c r="K31" s="86"/>
      <c r="L31" s="37">
        <f>IF(I31="",0,I31+H31/1000)</f>
        <v>0</v>
      </c>
      <c r="M31" s="36">
        <f>IF(F31+H31=0,"",IF(L31=LARGE($L$29:$L$33,1),1,IF(L31=LARGE($L$29:$L$33,2),2,IF(L31=LARGE($L$29:$L$33,3),3,""))))</f>
      </c>
      <c r="N31" s="36">
        <f>COUNTIF($M$29:$M$33,3)</f>
        <v>0</v>
      </c>
      <c r="O31" s="37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s="23" customFormat="1" ht="24" customHeight="1">
      <c r="A32" s="24">
        <v>4</v>
      </c>
      <c r="B32" s="6"/>
      <c r="C32" s="64"/>
      <c r="D32" s="64"/>
      <c r="E32" s="64"/>
      <c r="F32" s="79"/>
      <c r="G32" s="60"/>
      <c r="H32" s="3"/>
      <c r="I32" s="25">
        <f t="shared" si="1"/>
      </c>
      <c r="J32" s="85">
        <f>IF(F32+H32=0,"",IF(OR(L32=LARGE($L$29:$L$33,1),L32=LARGE($L$29:$L$33,2),L32=LARGE($L$29:$L$33,3)),I32,""))</f>
      </c>
      <c r="K32" s="86"/>
      <c r="L32" s="37">
        <f>IF(I32="",0,I32+H32/1000)</f>
        <v>0</v>
      </c>
      <c r="M32" s="36">
        <f>IF(F32+H32=0,"",IF(L32=LARGE($L$29:$L$33,1),1,IF(L32=LARGE($L$29:$L$33,2),2,IF(L32=LARGE($L$29:$L$33,3),3,""))))</f>
      </c>
      <c r="N32" s="36">
        <f>COUNTIF($M$29:$M$33,4)</f>
        <v>0</v>
      </c>
      <c r="O32" s="37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s="23" customFormat="1" ht="24" customHeight="1">
      <c r="A33" s="26">
        <v>5</v>
      </c>
      <c r="B33" s="8"/>
      <c r="C33" s="64"/>
      <c r="D33" s="64"/>
      <c r="E33" s="64"/>
      <c r="F33" s="77"/>
      <c r="G33" s="78"/>
      <c r="H33" s="7"/>
      <c r="I33" s="27">
        <f t="shared" si="1"/>
      </c>
      <c r="J33" s="83">
        <f>IF(F33+H33=0,"",IF(OR(L33=LARGE($L$29:$L$33,1),L33=LARGE($L$29:$L$33,2),L33=LARGE($L$29:$L$33,3)),I33,""))</f>
      </c>
      <c r="K33" s="84"/>
      <c r="L33" s="37">
        <f>IF(I33="",0,I33+H33/1000)</f>
        <v>0</v>
      </c>
      <c r="M33" s="36">
        <f>IF(F33+H33=0,"",IF(L33=LARGE($L$29:$L$33,1),1,IF(L33=LARGE($L$29:$L$33,2),2,IF(L33=LARGE($L$29:$L$33,3),3,""))))</f>
      </c>
      <c r="N33" s="36">
        <f>COUNTIF($M$29:$M$33,5)</f>
        <v>0</v>
      </c>
      <c r="O33" s="37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s="23" customFormat="1" ht="24" customHeight="1">
      <c r="A34" s="24" t="s">
        <v>16</v>
      </c>
      <c r="B34" s="2"/>
      <c r="C34" s="64"/>
      <c r="D34" s="64"/>
      <c r="E34" s="64"/>
      <c r="F34" s="59"/>
      <c r="G34" s="60"/>
      <c r="H34" s="3"/>
      <c r="I34" s="27">
        <f t="shared" si="1"/>
      </c>
      <c r="J34" s="94"/>
      <c r="K34" s="95"/>
      <c r="L34" s="37"/>
      <c r="M34" s="36"/>
      <c r="N34" s="36"/>
      <c r="O34" s="37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s="23" customFormat="1" ht="24" customHeight="1" thickBot="1">
      <c r="A35" s="28" t="s">
        <v>16</v>
      </c>
      <c r="B35" s="4"/>
      <c r="C35" s="93"/>
      <c r="D35" s="93"/>
      <c r="E35" s="93"/>
      <c r="F35" s="61"/>
      <c r="G35" s="62"/>
      <c r="H35" s="5"/>
      <c r="I35" s="29">
        <f t="shared" si="1"/>
      </c>
      <c r="J35" s="96"/>
      <c r="K35" s="97"/>
      <c r="L35" s="37"/>
      <c r="M35" s="36"/>
      <c r="N35" s="36"/>
      <c r="O35" s="37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8:11" ht="24" customHeight="1" thickBot="1">
      <c r="H36" s="15" t="s">
        <v>7</v>
      </c>
      <c r="I36" s="16"/>
      <c r="J36" s="103">
        <f>IF(SUM(J29:J33)=0,"",SUM(J29:J33))</f>
      </c>
      <c r="K36" s="104"/>
    </row>
    <row r="38" ht="12.75">
      <c r="B38" s="41">
        <f>IF(OR(N29=5,N29=4,N30=4,N30=3,N31=3,N31=2),"Bitte die Ergebnisse (Präzision, Duell) von Hand eingeben, da mehrere ringgleiche Ergebnisse vorliegen!","")</f>
      </c>
    </row>
    <row r="39" spans="1:10" ht="24" customHeight="1">
      <c r="A39" s="82"/>
      <c r="B39" s="82"/>
      <c r="C39" s="82"/>
      <c r="E39" s="82"/>
      <c r="F39" s="82"/>
      <c r="H39" s="82"/>
      <c r="I39" s="82"/>
      <c r="J39" s="82"/>
    </row>
    <row r="40" spans="1:10" ht="12.75">
      <c r="A40" s="76" t="s">
        <v>12</v>
      </c>
      <c r="B40" s="76"/>
      <c r="C40" s="76"/>
      <c r="E40" s="76" t="s">
        <v>13</v>
      </c>
      <c r="F40" s="76"/>
      <c r="H40" s="76" t="s">
        <v>14</v>
      </c>
      <c r="I40" s="76"/>
      <c r="J40" s="76"/>
    </row>
    <row r="41" ht="13.5" thickBot="1">
      <c r="F41" s="30"/>
    </row>
    <row r="42" spans="1:11" ht="12.75">
      <c r="A42" s="31" t="s">
        <v>15</v>
      </c>
      <c r="B42" s="11"/>
      <c r="C42" s="11"/>
      <c r="D42" s="11"/>
      <c r="E42" s="11"/>
      <c r="F42" s="32"/>
      <c r="G42" s="32"/>
      <c r="H42" s="11"/>
      <c r="I42" s="11"/>
      <c r="J42" s="11"/>
      <c r="K42" s="12"/>
    </row>
    <row r="43" spans="1:11" ht="12.75">
      <c r="A43" s="87"/>
      <c r="B43" s="88"/>
      <c r="C43" s="88"/>
      <c r="D43" s="88"/>
      <c r="E43" s="88"/>
      <c r="F43" s="88"/>
      <c r="G43" s="88"/>
      <c r="H43" s="88"/>
      <c r="I43" s="88"/>
      <c r="J43" s="88"/>
      <c r="K43" s="89"/>
    </row>
    <row r="44" spans="1:11" ht="12.75">
      <c r="A44" s="87"/>
      <c r="B44" s="88"/>
      <c r="C44" s="88"/>
      <c r="D44" s="88"/>
      <c r="E44" s="88"/>
      <c r="F44" s="88"/>
      <c r="G44" s="88"/>
      <c r="H44" s="88"/>
      <c r="I44" s="88"/>
      <c r="J44" s="88"/>
      <c r="K44" s="89"/>
    </row>
    <row r="45" spans="1:11" ht="12.75">
      <c r="A45" s="87"/>
      <c r="B45" s="88"/>
      <c r="C45" s="88"/>
      <c r="D45" s="88"/>
      <c r="E45" s="88"/>
      <c r="F45" s="88"/>
      <c r="G45" s="88"/>
      <c r="H45" s="88"/>
      <c r="I45" s="88"/>
      <c r="J45" s="88"/>
      <c r="K45" s="89"/>
    </row>
    <row r="46" spans="1:11" ht="12.75">
      <c r="A46" s="87"/>
      <c r="B46" s="88"/>
      <c r="C46" s="88"/>
      <c r="D46" s="88"/>
      <c r="E46" s="88"/>
      <c r="F46" s="88"/>
      <c r="G46" s="88"/>
      <c r="H46" s="88"/>
      <c r="I46" s="88"/>
      <c r="J46" s="88"/>
      <c r="K46" s="89"/>
    </row>
    <row r="47" spans="1:11" ht="12.75">
      <c r="A47" s="87"/>
      <c r="B47" s="88"/>
      <c r="C47" s="88"/>
      <c r="D47" s="88"/>
      <c r="E47" s="88"/>
      <c r="F47" s="88"/>
      <c r="G47" s="88"/>
      <c r="H47" s="88"/>
      <c r="I47" s="88"/>
      <c r="J47" s="88"/>
      <c r="K47" s="89"/>
    </row>
    <row r="48" spans="1:11" ht="13.5" thickBot="1">
      <c r="A48" s="90"/>
      <c r="B48" s="91"/>
      <c r="C48" s="91"/>
      <c r="D48" s="91"/>
      <c r="E48" s="91"/>
      <c r="F48" s="91"/>
      <c r="G48" s="91"/>
      <c r="H48" s="91"/>
      <c r="I48" s="91"/>
      <c r="J48" s="91"/>
      <c r="K48" s="92"/>
    </row>
    <row r="49" ht="12.75">
      <c r="A49" s="22" t="s">
        <v>41</v>
      </c>
    </row>
  </sheetData>
  <sheetProtection password="CC96" sheet="1" selectLockedCells="1"/>
  <mergeCells count="64">
    <mergeCell ref="F17:G17"/>
    <mergeCell ref="J17:K17"/>
    <mergeCell ref="J21:K21"/>
    <mergeCell ref="C20:E20"/>
    <mergeCell ref="F20:G20"/>
    <mergeCell ref="J20:K20"/>
    <mergeCell ref="C18:E18"/>
    <mergeCell ref="F18:G18"/>
    <mergeCell ref="J18:K18"/>
    <mergeCell ref="C19:E19"/>
    <mergeCell ref="F19:G19"/>
    <mergeCell ref="J19:K19"/>
    <mergeCell ref="C17:E17"/>
    <mergeCell ref="C15:E15"/>
    <mergeCell ref="F15:G15"/>
    <mergeCell ref="J15:K15"/>
    <mergeCell ref="F16:G16"/>
    <mergeCell ref="C16:E16"/>
    <mergeCell ref="J16:K16"/>
    <mergeCell ref="C12:E12"/>
    <mergeCell ref="C13:E13"/>
    <mergeCell ref="F13:G13"/>
    <mergeCell ref="J13:K13"/>
    <mergeCell ref="A1:K1"/>
    <mergeCell ref="A3:K3"/>
    <mergeCell ref="C14:E14"/>
    <mergeCell ref="F14:G14"/>
    <mergeCell ref="J14:K14"/>
    <mergeCell ref="H40:J40"/>
    <mergeCell ref="F32:G32"/>
    <mergeCell ref="H39:J39"/>
    <mergeCell ref="J33:K33"/>
    <mergeCell ref="J32:K32"/>
    <mergeCell ref="E39:F39"/>
    <mergeCell ref="J28:K28"/>
    <mergeCell ref="A43:K48"/>
    <mergeCell ref="C34:E34"/>
    <mergeCell ref="C35:E35"/>
    <mergeCell ref="F34:G34"/>
    <mergeCell ref="F35:G35"/>
    <mergeCell ref="J34:K34"/>
    <mergeCell ref="J35:K35"/>
    <mergeCell ref="A40:C40"/>
    <mergeCell ref="A39:C39"/>
    <mergeCell ref="J36:K36"/>
    <mergeCell ref="J31:K31"/>
    <mergeCell ref="J30:K30"/>
    <mergeCell ref="F31:G31"/>
    <mergeCell ref="F30:G30"/>
    <mergeCell ref="E40:F40"/>
    <mergeCell ref="C33:E33"/>
    <mergeCell ref="C32:E32"/>
    <mergeCell ref="C31:E31"/>
    <mergeCell ref="F33:G33"/>
    <mergeCell ref="C11:E11"/>
    <mergeCell ref="C30:E30"/>
    <mergeCell ref="I5:J5"/>
    <mergeCell ref="C29:E29"/>
    <mergeCell ref="C28:E28"/>
    <mergeCell ref="C27:E27"/>
    <mergeCell ref="C26:E26"/>
    <mergeCell ref="F29:G29"/>
    <mergeCell ref="F28:G28"/>
    <mergeCell ref="J29:K29"/>
  </mergeCells>
  <dataValidations count="5">
    <dataValidation type="list" allowBlank="1" showInputMessage="1" showErrorMessage="1" promptTitle="Verein" prompt="Bitte wählen Sie einen Verein aus." sqref="C26 C11">
      <formula1>Vereine</formula1>
    </dataValidation>
    <dataValidation allowBlank="1" showInputMessage="1" showErrorMessage="1" promptTitle="Mannschaft" prompt="Bitte geben Sie die Nummer der Mannschaft ein: 1, 2, 3, ..." sqref="H26 H11"/>
    <dataValidation errorStyle="information" type="whole" allowBlank="1" showInputMessage="1" showErrorMessage="1" errorTitle="Serie" error="Das Ergebnis einer Serie beträgt mindestens 0 und höchstens 150 Ringen." sqref="F29:H35 F14:H20">
      <formula1>0</formula1>
      <formula2>150</formula2>
    </dataValidation>
    <dataValidation allowBlank="1" showInputMessage="1" showErrorMessage="1" promptTitle="Gruppe" prompt="Bitte geben Sie die Nummer der Gruppe ein: 1, 2, 3, ..." sqref="I7"/>
    <dataValidation errorStyle="information" type="date" operator="greaterThanOrEqual" allowBlank="1" showInputMessage="1" showErrorMessage="1" errorTitle="Datum" error="Bitte geben Sie das Datum im Format TT.MM.JJJJ ein." sqref="I5">
      <formula1>39083</formula1>
    </dataValidation>
  </dataValidations>
  <printOptions/>
  <pageMargins left="0.7874015748031497" right="0.7874015748031497" top="0.7874015748031497" bottom="0.5905511811023623" header="0.5118110236220472" footer="0.511811023622047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9"/>
  <sheetViews>
    <sheetView tabSelected="1" zoomScalePageLayoutView="0" workbookViewId="0" topLeftCell="A34">
      <selection activeCell="C14" sqref="C14:E14"/>
    </sheetView>
  </sheetViews>
  <sheetFormatPr defaultColWidth="11.421875" defaultRowHeight="12.75"/>
  <cols>
    <col min="1" max="1" width="5.7109375" style="9" customWidth="1"/>
    <col min="2" max="2" width="15.7109375" style="9" customWidth="1"/>
    <col min="3" max="3" width="6.7109375" style="9" customWidth="1"/>
    <col min="4" max="4" width="5.7109375" style="9" customWidth="1"/>
    <col min="5" max="5" width="19.7109375" style="9" customWidth="1"/>
    <col min="6" max="9" width="1.7109375" style="9" customWidth="1"/>
    <col min="10" max="17" width="3.57421875" style="9" customWidth="1"/>
    <col min="18" max="18" width="10.7109375" style="9" customWidth="1"/>
    <col min="19" max="19" width="4.7109375" style="9" customWidth="1"/>
    <col min="20" max="20" width="6.7109375" style="9" customWidth="1"/>
    <col min="21" max="21" width="11.57421875" style="34" bestFit="1" customWidth="1"/>
    <col min="22" max="35" width="11.421875" style="34" customWidth="1"/>
    <col min="36" max="16384" width="11.421875" style="9" customWidth="1"/>
  </cols>
  <sheetData>
    <row r="1" spans="1:20" ht="27.75">
      <c r="A1" s="98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9"/>
      <c r="R1" s="99"/>
      <c r="S1" s="99"/>
      <c r="T1" s="99"/>
    </row>
    <row r="3" spans="1:20" ht="23.25">
      <c r="A3" s="100" t="s">
        <v>40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2"/>
      <c r="R3" s="102"/>
      <c r="S3" s="102"/>
      <c r="T3" s="102"/>
    </row>
    <row r="5" spans="1:19" ht="24" customHeight="1">
      <c r="A5" s="46" t="s">
        <v>54</v>
      </c>
      <c r="B5" s="40"/>
      <c r="F5" s="46" t="s">
        <v>19</v>
      </c>
      <c r="H5" s="39"/>
      <c r="I5" s="39"/>
      <c r="J5" s="39"/>
      <c r="K5" s="39"/>
      <c r="L5" s="39"/>
      <c r="M5" s="39"/>
      <c r="N5" s="39"/>
      <c r="O5" s="39"/>
      <c r="P5" s="39"/>
      <c r="R5" s="63"/>
      <c r="S5" s="56"/>
    </row>
    <row r="6" spans="1:16" ht="3.75" customHeight="1">
      <c r="A6" s="22"/>
      <c r="F6" s="22"/>
      <c r="H6" s="22"/>
      <c r="I6" s="22"/>
      <c r="J6" s="22"/>
      <c r="K6" s="22"/>
      <c r="L6" s="22"/>
      <c r="M6" s="22"/>
      <c r="N6" s="22"/>
      <c r="O6" s="22"/>
      <c r="P6" s="22"/>
    </row>
    <row r="7" spans="1:18" ht="24" customHeight="1">
      <c r="A7" s="46" t="s">
        <v>62</v>
      </c>
      <c r="B7" s="38"/>
      <c r="F7" s="46" t="s">
        <v>20</v>
      </c>
      <c r="H7" s="39"/>
      <c r="I7" s="39"/>
      <c r="J7" s="39"/>
      <c r="K7" s="39"/>
      <c r="L7" s="39"/>
      <c r="M7" s="39"/>
      <c r="N7" s="39"/>
      <c r="O7" s="39"/>
      <c r="P7" s="39"/>
      <c r="R7" s="33"/>
    </row>
    <row r="9" ht="13.5" thickBot="1"/>
    <row r="10" spans="1:20" ht="3.75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2"/>
    </row>
    <row r="11" spans="1:20" ht="24" customHeight="1">
      <c r="A11" s="47" t="s">
        <v>17</v>
      </c>
      <c r="B11" s="13"/>
      <c r="C11" s="69"/>
      <c r="D11" s="56"/>
      <c r="E11" s="56"/>
      <c r="F11" s="13"/>
      <c r="G11" s="13"/>
      <c r="I11" s="55"/>
      <c r="J11" s="55"/>
      <c r="K11" s="55"/>
      <c r="L11" s="55"/>
      <c r="M11" s="55"/>
      <c r="N11" s="55"/>
      <c r="O11" s="55"/>
      <c r="P11" s="55"/>
      <c r="Q11" s="56"/>
      <c r="R11" s="13"/>
      <c r="S11" s="13"/>
      <c r="T11" s="14"/>
    </row>
    <row r="12" spans="1:20" ht="13.5" thickBot="1">
      <c r="A12" s="15"/>
      <c r="B12" s="16"/>
      <c r="C12" s="68" t="s">
        <v>9</v>
      </c>
      <c r="D12" s="68"/>
      <c r="E12" s="68"/>
      <c r="F12" s="16"/>
      <c r="G12" s="16"/>
      <c r="I12" s="73" t="s">
        <v>10</v>
      </c>
      <c r="J12" s="73"/>
      <c r="K12" s="73"/>
      <c r="L12" s="73"/>
      <c r="M12" s="73"/>
      <c r="N12" s="73"/>
      <c r="O12" s="73"/>
      <c r="P12" s="73"/>
      <c r="Q12" s="58"/>
      <c r="R12" s="16"/>
      <c r="S12" s="16"/>
      <c r="T12" s="18"/>
    </row>
    <row r="13" spans="1:35" s="22" customFormat="1" ht="24" customHeight="1">
      <c r="A13" s="19" t="s">
        <v>0</v>
      </c>
      <c r="B13" s="20" t="s">
        <v>1</v>
      </c>
      <c r="C13" s="65" t="s">
        <v>2</v>
      </c>
      <c r="D13" s="66"/>
      <c r="E13" s="67"/>
      <c r="F13" s="53">
        <v>1</v>
      </c>
      <c r="G13" s="54"/>
      <c r="H13" s="53">
        <v>2</v>
      </c>
      <c r="I13" s="54"/>
      <c r="J13" s="49">
        <v>3</v>
      </c>
      <c r="K13" s="49">
        <v>4</v>
      </c>
      <c r="L13" s="49">
        <v>5</v>
      </c>
      <c r="M13" s="49">
        <v>6</v>
      </c>
      <c r="N13" s="49">
        <v>7</v>
      </c>
      <c r="O13" s="49">
        <v>8</v>
      </c>
      <c r="P13" s="49">
        <v>9</v>
      </c>
      <c r="Q13" s="21">
        <v>10</v>
      </c>
      <c r="R13" s="21" t="s">
        <v>5</v>
      </c>
      <c r="S13" s="74" t="s">
        <v>6</v>
      </c>
      <c r="T13" s="75"/>
      <c r="U13" s="35"/>
      <c r="V13" s="36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</row>
    <row r="14" spans="1:35" s="23" customFormat="1" ht="24" customHeight="1">
      <c r="A14" s="24">
        <v>1</v>
      </c>
      <c r="B14" s="6"/>
      <c r="C14" s="64"/>
      <c r="D14" s="64"/>
      <c r="E14" s="64"/>
      <c r="F14" s="79"/>
      <c r="G14" s="60"/>
      <c r="H14" s="59"/>
      <c r="I14" s="60"/>
      <c r="J14" s="50"/>
      <c r="K14" s="50"/>
      <c r="L14" s="50"/>
      <c r="M14" s="50"/>
      <c r="N14" s="50"/>
      <c r="O14" s="50"/>
      <c r="P14" s="50"/>
      <c r="Q14" s="3"/>
      <c r="R14" s="25">
        <f>IF(SUM(F14:Q14)=0,"",SUM(F14:Q14))</f>
      </c>
      <c r="S14" s="85">
        <f aca="true" t="shared" si="0" ref="S14:S19">IF(F14+H14+Q14=0,"",IF(OR(U14=LARGE($U$14:$U$18,1),U14=LARGE($U$14:$U$18,2),U14=LARGE($U$14:$U$18,3)),R14,""))</f>
      </c>
      <c r="T14" s="86"/>
      <c r="U14" s="37">
        <f aca="true" t="shared" si="1" ref="U14:U20">IF(R14="",0,R14+Q14/100+H14/10000)</f>
        <v>0</v>
      </c>
      <c r="V14" s="36">
        <f aca="true" t="shared" si="2" ref="V14:V19">IF(F14+H14+Q14=0,"",IF(U14=LARGE($U$14:$U$18,1),1,IF(U14=LARGE($U$14:$U$18,2),2,IF(U14=LARGE($U$14:$U$18,3),3,""))))</f>
      </c>
      <c r="W14" s="36">
        <f>COUNTIF($V$14:$V$19,1)</f>
        <v>0</v>
      </c>
      <c r="X14" s="37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</row>
    <row r="15" spans="1:35" s="23" customFormat="1" ht="24" customHeight="1">
      <c r="A15" s="24">
        <v>2</v>
      </c>
      <c r="B15" s="6"/>
      <c r="C15" s="64"/>
      <c r="D15" s="64"/>
      <c r="E15" s="64"/>
      <c r="F15" s="79"/>
      <c r="G15" s="60"/>
      <c r="H15" s="59"/>
      <c r="I15" s="60"/>
      <c r="J15" s="50"/>
      <c r="K15" s="50"/>
      <c r="L15" s="50"/>
      <c r="M15" s="50"/>
      <c r="N15" s="50"/>
      <c r="O15" s="50"/>
      <c r="P15" s="50"/>
      <c r="Q15" s="3"/>
      <c r="R15" s="25">
        <f aca="true" t="shared" si="3" ref="R15:R20">IF(SUM(F15:Q15)=0,"",SUM(F15:Q15))</f>
      </c>
      <c r="S15" s="85">
        <f t="shared" si="0"/>
      </c>
      <c r="T15" s="86"/>
      <c r="U15" s="37">
        <f t="shared" si="1"/>
        <v>0</v>
      </c>
      <c r="V15" s="36">
        <f t="shared" si="2"/>
      </c>
      <c r="W15" s="36">
        <f>COUNTIF($V$14:$V$19,2)</f>
        <v>0</v>
      </c>
      <c r="X15" s="37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</row>
    <row r="16" spans="1:35" s="23" customFormat="1" ht="24" customHeight="1">
      <c r="A16" s="24">
        <v>3</v>
      </c>
      <c r="B16" s="6"/>
      <c r="C16" s="64"/>
      <c r="D16" s="64"/>
      <c r="E16" s="64"/>
      <c r="F16" s="79"/>
      <c r="G16" s="60"/>
      <c r="H16" s="59"/>
      <c r="I16" s="60"/>
      <c r="J16" s="50"/>
      <c r="K16" s="50"/>
      <c r="L16" s="50"/>
      <c r="M16" s="50"/>
      <c r="N16" s="50"/>
      <c r="O16" s="50"/>
      <c r="P16" s="50"/>
      <c r="Q16" s="3"/>
      <c r="R16" s="25">
        <f t="shared" si="3"/>
      </c>
      <c r="S16" s="85">
        <f t="shared" si="0"/>
      </c>
      <c r="T16" s="86"/>
      <c r="U16" s="37">
        <f t="shared" si="1"/>
        <v>0</v>
      </c>
      <c r="V16" s="36">
        <f t="shared" si="2"/>
      </c>
      <c r="W16" s="36">
        <f>COUNTIF($V$14:$V$19,3)</f>
        <v>0</v>
      </c>
      <c r="X16" s="37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</row>
    <row r="17" spans="1:35" s="23" customFormat="1" ht="24" customHeight="1">
      <c r="A17" s="24">
        <v>4</v>
      </c>
      <c r="B17" s="6"/>
      <c r="C17" s="64"/>
      <c r="D17" s="64"/>
      <c r="E17" s="64"/>
      <c r="F17" s="79"/>
      <c r="G17" s="60"/>
      <c r="H17" s="59"/>
      <c r="I17" s="60"/>
      <c r="J17" s="50"/>
      <c r="K17" s="50"/>
      <c r="L17" s="50"/>
      <c r="M17" s="50"/>
      <c r="N17" s="50"/>
      <c r="O17" s="50"/>
      <c r="P17" s="50"/>
      <c r="Q17" s="3"/>
      <c r="R17" s="25">
        <f t="shared" si="3"/>
      </c>
      <c r="S17" s="85">
        <f t="shared" si="0"/>
      </c>
      <c r="T17" s="86"/>
      <c r="U17" s="37">
        <f t="shared" si="1"/>
        <v>0</v>
      </c>
      <c r="V17" s="36">
        <f t="shared" si="2"/>
      </c>
      <c r="W17" s="36">
        <f>COUNTIF($V$14:$V$19,4)</f>
        <v>0</v>
      </c>
      <c r="X17" s="37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</row>
    <row r="18" spans="1:35" s="23" customFormat="1" ht="24" customHeight="1">
      <c r="A18" s="26">
        <v>5</v>
      </c>
      <c r="B18" s="8"/>
      <c r="C18" s="64"/>
      <c r="D18" s="64"/>
      <c r="E18" s="64"/>
      <c r="F18" s="77"/>
      <c r="G18" s="78"/>
      <c r="H18" s="59"/>
      <c r="I18" s="60"/>
      <c r="J18" s="52"/>
      <c r="K18" s="52"/>
      <c r="L18" s="52"/>
      <c r="M18" s="52"/>
      <c r="N18" s="52"/>
      <c r="O18" s="52"/>
      <c r="P18" s="52"/>
      <c r="Q18" s="7"/>
      <c r="R18" s="25">
        <f t="shared" si="3"/>
      </c>
      <c r="S18" s="83">
        <f t="shared" si="0"/>
      </c>
      <c r="T18" s="84"/>
      <c r="U18" s="37">
        <f t="shared" si="1"/>
        <v>0</v>
      </c>
      <c r="V18" s="36">
        <f t="shared" si="2"/>
      </c>
      <c r="W18" s="36">
        <f>COUNTIF($V$14:$V$19,5)</f>
        <v>0</v>
      </c>
      <c r="X18" s="37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</row>
    <row r="19" spans="1:35" s="23" customFormat="1" ht="24" customHeight="1">
      <c r="A19" s="24" t="s">
        <v>16</v>
      </c>
      <c r="B19" s="2"/>
      <c r="C19" s="64"/>
      <c r="D19" s="64"/>
      <c r="E19" s="64"/>
      <c r="F19" s="59"/>
      <c r="G19" s="60"/>
      <c r="H19" s="59"/>
      <c r="I19" s="60"/>
      <c r="J19" s="50"/>
      <c r="K19" s="50"/>
      <c r="L19" s="50"/>
      <c r="M19" s="50"/>
      <c r="N19" s="50"/>
      <c r="O19" s="50"/>
      <c r="P19" s="50"/>
      <c r="Q19" s="3"/>
      <c r="R19" s="25">
        <f t="shared" si="3"/>
      </c>
      <c r="S19" s="94">
        <f t="shared" si="0"/>
      </c>
      <c r="T19" s="95"/>
      <c r="U19" s="37">
        <f t="shared" si="1"/>
        <v>0</v>
      </c>
      <c r="V19" s="36">
        <f t="shared" si="2"/>
      </c>
      <c r="W19" s="36"/>
      <c r="X19" s="37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</row>
    <row r="20" spans="1:35" s="23" customFormat="1" ht="24" customHeight="1" thickBot="1">
      <c r="A20" s="28" t="s">
        <v>16</v>
      </c>
      <c r="B20" s="4"/>
      <c r="C20" s="93"/>
      <c r="D20" s="93"/>
      <c r="E20" s="93"/>
      <c r="F20" s="61"/>
      <c r="G20" s="62"/>
      <c r="H20" s="61"/>
      <c r="I20" s="62"/>
      <c r="J20" s="51"/>
      <c r="K20" s="51"/>
      <c r="L20" s="51"/>
      <c r="M20" s="51"/>
      <c r="N20" s="51"/>
      <c r="O20" s="51"/>
      <c r="P20" s="51"/>
      <c r="Q20" s="5"/>
      <c r="R20" s="25">
        <f t="shared" si="3"/>
      </c>
      <c r="S20" s="96"/>
      <c r="T20" s="97"/>
      <c r="U20" s="37">
        <f t="shared" si="1"/>
        <v>0</v>
      </c>
      <c r="V20" s="36"/>
      <c r="W20" s="36"/>
      <c r="X20" s="37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</row>
    <row r="21" spans="9:20" ht="24" customHeight="1" thickBot="1">
      <c r="I21" s="70" t="s">
        <v>7</v>
      </c>
      <c r="J21" s="105"/>
      <c r="K21" s="105"/>
      <c r="L21" s="105"/>
      <c r="M21" s="105"/>
      <c r="N21" s="105"/>
      <c r="O21" s="105"/>
      <c r="P21" s="105"/>
      <c r="Q21" s="71"/>
      <c r="R21" s="72"/>
      <c r="S21" s="80">
        <f>IF(SUM(S14:S18)=0,"",SUM(S14:S18))</f>
      </c>
      <c r="T21" s="81"/>
    </row>
    <row r="23" ht="12.75">
      <c r="B23" s="41">
        <f>IF(OR(W14=5,W14=4,W15=4,W15=3,W16=3,W164=2),"Bitte die Ergebnisse (Präzision, Duell) von Hand eingeben, da mehrere ringgleiche Ergebnisse vorliegen!","")</f>
      </c>
    </row>
    <row r="24" ht="13.5" thickBot="1"/>
    <row r="25" spans="1:20" ht="3.7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2"/>
    </row>
    <row r="26" spans="1:20" ht="24" customHeight="1">
      <c r="A26" s="47" t="s">
        <v>8</v>
      </c>
      <c r="B26" s="13"/>
      <c r="C26" s="69"/>
      <c r="D26" s="56"/>
      <c r="E26" s="56"/>
      <c r="F26" s="13"/>
      <c r="G26" s="13"/>
      <c r="I26" s="55"/>
      <c r="J26" s="55"/>
      <c r="K26" s="55"/>
      <c r="L26" s="55"/>
      <c r="M26" s="55"/>
      <c r="N26" s="55"/>
      <c r="O26" s="55"/>
      <c r="P26" s="55"/>
      <c r="Q26" s="56"/>
      <c r="R26" s="13"/>
      <c r="S26" s="13"/>
      <c r="T26" s="14"/>
    </row>
    <row r="27" spans="1:20" ht="13.5" thickBot="1">
      <c r="A27" s="15"/>
      <c r="B27" s="16"/>
      <c r="C27" s="68" t="s">
        <v>9</v>
      </c>
      <c r="D27" s="68"/>
      <c r="E27" s="68"/>
      <c r="F27" s="16"/>
      <c r="G27" s="16"/>
      <c r="I27" s="57" t="s">
        <v>10</v>
      </c>
      <c r="J27" s="57"/>
      <c r="K27" s="57"/>
      <c r="L27" s="57"/>
      <c r="M27" s="57"/>
      <c r="N27" s="57"/>
      <c r="O27" s="57"/>
      <c r="P27" s="57"/>
      <c r="Q27" s="58"/>
      <c r="R27" s="16"/>
      <c r="S27" s="16"/>
      <c r="T27" s="18"/>
    </row>
    <row r="28" spans="1:35" s="22" customFormat="1" ht="24" customHeight="1">
      <c r="A28" s="19" t="s">
        <v>0</v>
      </c>
      <c r="B28" s="20" t="s">
        <v>1</v>
      </c>
      <c r="C28" s="65" t="s">
        <v>2</v>
      </c>
      <c r="D28" s="66"/>
      <c r="E28" s="67"/>
      <c r="F28" s="53">
        <v>1</v>
      </c>
      <c r="G28" s="54"/>
      <c r="H28" s="53">
        <v>2</v>
      </c>
      <c r="I28" s="54"/>
      <c r="J28" s="49">
        <v>3</v>
      </c>
      <c r="K28" s="49">
        <v>4</v>
      </c>
      <c r="L28" s="49">
        <v>5</v>
      </c>
      <c r="M28" s="49">
        <v>6</v>
      </c>
      <c r="N28" s="49">
        <v>7</v>
      </c>
      <c r="O28" s="49">
        <v>8</v>
      </c>
      <c r="P28" s="49">
        <v>9</v>
      </c>
      <c r="Q28" s="21">
        <v>10</v>
      </c>
      <c r="R28" s="21" t="s">
        <v>5</v>
      </c>
      <c r="S28" s="74" t="s">
        <v>6</v>
      </c>
      <c r="T28" s="75"/>
      <c r="U28" s="35"/>
      <c r="V28" s="36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</row>
    <row r="29" spans="1:35" s="23" customFormat="1" ht="24" customHeight="1">
      <c r="A29" s="24">
        <v>1</v>
      </c>
      <c r="B29" s="6"/>
      <c r="C29" s="64"/>
      <c r="D29" s="64"/>
      <c r="E29" s="64"/>
      <c r="F29" s="79"/>
      <c r="G29" s="60"/>
      <c r="H29" s="59"/>
      <c r="I29" s="60"/>
      <c r="J29" s="50"/>
      <c r="K29" s="50"/>
      <c r="L29" s="50"/>
      <c r="M29" s="50"/>
      <c r="N29" s="50"/>
      <c r="O29" s="50"/>
      <c r="P29" s="50"/>
      <c r="Q29" s="3"/>
      <c r="R29" s="25">
        <f>IF(SUM(F29:Q29)=0,"",SUM(F29:Q29))</f>
      </c>
      <c r="S29" s="85">
        <f aca="true" t="shared" si="4" ref="S29:S35">IF(F29+H29+Q29=0,"",IF(OR(U29=LARGE($U$29:$U$33,1),U29=LARGE($U$29:$U$33,2),U29=LARGE($U$29:$U$33,3)),R29,""))</f>
      </c>
      <c r="T29" s="86"/>
      <c r="U29" s="37">
        <f aca="true" t="shared" si="5" ref="U29:U35">IF(R29="",0,R29+Q29/100+H29/10000)</f>
        <v>0</v>
      </c>
      <c r="V29" s="36">
        <f aca="true" t="shared" si="6" ref="V29:V35">IF(F29+H29+Q29=0,"",IF(U29=LARGE($U$29:$U$33,1),1,IF(U29=LARGE($U$29:$U$33,2),2,IF(U29=LARGE($U$29:$U$33,3),3,""))))</f>
      </c>
      <c r="W29" s="36">
        <f>COUNTIF($V$29:$V$33,1)</f>
        <v>0</v>
      </c>
      <c r="X29" s="37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</row>
    <row r="30" spans="1:35" s="23" customFormat="1" ht="24" customHeight="1">
      <c r="A30" s="24">
        <v>2</v>
      </c>
      <c r="B30" s="6"/>
      <c r="C30" s="64"/>
      <c r="D30" s="64"/>
      <c r="E30" s="64"/>
      <c r="F30" s="79"/>
      <c r="G30" s="60"/>
      <c r="H30" s="59"/>
      <c r="I30" s="60"/>
      <c r="J30" s="50"/>
      <c r="K30" s="50"/>
      <c r="L30" s="50"/>
      <c r="M30" s="50"/>
      <c r="N30" s="50"/>
      <c r="O30" s="50"/>
      <c r="P30" s="50"/>
      <c r="Q30" s="3"/>
      <c r="R30" s="25">
        <f aca="true" t="shared" si="7" ref="R30:R35">IF(SUM(F30:Q30)=0,"",SUM(F30:Q30))</f>
      </c>
      <c r="S30" s="85">
        <f t="shared" si="4"/>
      </c>
      <c r="T30" s="86"/>
      <c r="U30" s="37">
        <f t="shared" si="5"/>
        <v>0</v>
      </c>
      <c r="V30" s="36">
        <f t="shared" si="6"/>
      </c>
      <c r="W30" s="36">
        <f>COUNTIF($V$29:$V$33,2)</f>
        <v>0</v>
      </c>
      <c r="X30" s="37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</row>
    <row r="31" spans="1:35" s="23" customFormat="1" ht="24" customHeight="1">
      <c r="A31" s="24">
        <v>3</v>
      </c>
      <c r="B31" s="6"/>
      <c r="C31" s="64"/>
      <c r="D31" s="64"/>
      <c r="E31" s="64"/>
      <c r="F31" s="79"/>
      <c r="G31" s="60"/>
      <c r="H31" s="59"/>
      <c r="I31" s="60"/>
      <c r="J31" s="50"/>
      <c r="K31" s="50"/>
      <c r="L31" s="50"/>
      <c r="M31" s="50"/>
      <c r="N31" s="50"/>
      <c r="O31" s="50"/>
      <c r="P31" s="50"/>
      <c r="Q31" s="3"/>
      <c r="R31" s="25">
        <f t="shared" si="7"/>
      </c>
      <c r="S31" s="85">
        <f t="shared" si="4"/>
      </c>
      <c r="T31" s="86"/>
      <c r="U31" s="37">
        <f t="shared" si="5"/>
        <v>0</v>
      </c>
      <c r="V31" s="36">
        <f t="shared" si="6"/>
      </c>
      <c r="W31" s="36">
        <f>COUNTIF($V$29:$V$33,3)</f>
        <v>0</v>
      </c>
      <c r="X31" s="37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</row>
    <row r="32" spans="1:35" s="23" customFormat="1" ht="24" customHeight="1">
      <c r="A32" s="24">
        <v>4</v>
      </c>
      <c r="B32" s="6"/>
      <c r="C32" s="64"/>
      <c r="D32" s="64"/>
      <c r="E32" s="64"/>
      <c r="F32" s="79"/>
      <c r="G32" s="60"/>
      <c r="H32" s="59"/>
      <c r="I32" s="60"/>
      <c r="J32" s="50"/>
      <c r="K32" s="50"/>
      <c r="L32" s="50"/>
      <c r="M32" s="50"/>
      <c r="N32" s="50"/>
      <c r="O32" s="50"/>
      <c r="P32" s="50"/>
      <c r="Q32" s="3"/>
      <c r="R32" s="25">
        <f t="shared" si="7"/>
      </c>
      <c r="S32" s="85">
        <f t="shared" si="4"/>
      </c>
      <c r="T32" s="86"/>
      <c r="U32" s="37">
        <f t="shared" si="5"/>
        <v>0</v>
      </c>
      <c r="V32" s="36">
        <f t="shared" si="6"/>
      </c>
      <c r="W32" s="36">
        <f>COUNTIF($V$29:$V$33,4)</f>
        <v>0</v>
      </c>
      <c r="X32" s="37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</row>
    <row r="33" spans="1:35" s="23" customFormat="1" ht="24" customHeight="1">
      <c r="A33" s="26">
        <v>5</v>
      </c>
      <c r="B33" s="8"/>
      <c r="C33" s="64"/>
      <c r="D33" s="64"/>
      <c r="E33" s="64"/>
      <c r="F33" s="77"/>
      <c r="G33" s="78"/>
      <c r="H33" s="59"/>
      <c r="I33" s="60"/>
      <c r="J33" s="52"/>
      <c r="K33" s="52"/>
      <c r="L33" s="52"/>
      <c r="M33" s="52"/>
      <c r="N33" s="52"/>
      <c r="O33" s="52"/>
      <c r="P33" s="52"/>
      <c r="Q33" s="7"/>
      <c r="R33" s="25">
        <f t="shared" si="7"/>
      </c>
      <c r="S33" s="83">
        <f t="shared" si="4"/>
      </c>
      <c r="T33" s="84"/>
      <c r="U33" s="37">
        <f t="shared" si="5"/>
        <v>0</v>
      </c>
      <c r="V33" s="36">
        <f t="shared" si="6"/>
      </c>
      <c r="W33" s="36">
        <f>COUNTIF($V$29:$V$33,5)</f>
        <v>0</v>
      </c>
      <c r="X33" s="37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</row>
    <row r="34" spans="1:35" s="23" customFormat="1" ht="24" customHeight="1">
      <c r="A34" s="24" t="s">
        <v>16</v>
      </c>
      <c r="B34" s="2"/>
      <c r="C34" s="64"/>
      <c r="D34" s="64"/>
      <c r="E34" s="64"/>
      <c r="F34" s="59"/>
      <c r="G34" s="60"/>
      <c r="H34" s="59"/>
      <c r="I34" s="60"/>
      <c r="J34" s="50"/>
      <c r="K34" s="50"/>
      <c r="L34" s="50"/>
      <c r="M34" s="50"/>
      <c r="N34" s="50"/>
      <c r="O34" s="50"/>
      <c r="P34" s="50"/>
      <c r="Q34" s="3"/>
      <c r="R34" s="25">
        <f t="shared" si="7"/>
      </c>
      <c r="S34" s="94">
        <f t="shared" si="4"/>
      </c>
      <c r="T34" s="95"/>
      <c r="U34" s="37">
        <f t="shared" si="5"/>
        <v>0</v>
      </c>
      <c r="V34" s="36">
        <f t="shared" si="6"/>
      </c>
      <c r="W34" s="36"/>
      <c r="X34" s="37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</row>
    <row r="35" spans="1:35" s="23" customFormat="1" ht="24" customHeight="1" thickBot="1">
      <c r="A35" s="28" t="s">
        <v>16</v>
      </c>
      <c r="B35" s="4"/>
      <c r="C35" s="93"/>
      <c r="D35" s="93"/>
      <c r="E35" s="93"/>
      <c r="F35" s="61"/>
      <c r="G35" s="62"/>
      <c r="H35" s="61"/>
      <c r="I35" s="62"/>
      <c r="J35" s="51"/>
      <c r="K35" s="51"/>
      <c r="L35" s="51"/>
      <c r="M35" s="51"/>
      <c r="N35" s="51"/>
      <c r="O35" s="51"/>
      <c r="P35" s="51"/>
      <c r="Q35" s="5"/>
      <c r="R35" s="25">
        <f t="shared" si="7"/>
      </c>
      <c r="S35" s="96">
        <f t="shared" si="4"/>
      </c>
      <c r="T35" s="97"/>
      <c r="U35" s="37">
        <f t="shared" si="5"/>
        <v>0</v>
      </c>
      <c r="V35" s="36">
        <f t="shared" si="6"/>
      </c>
      <c r="W35" s="36"/>
      <c r="X35" s="37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</row>
    <row r="36" spans="9:20" ht="24" customHeight="1" thickBot="1">
      <c r="I36" s="70" t="s">
        <v>7</v>
      </c>
      <c r="J36" s="105"/>
      <c r="K36" s="105"/>
      <c r="L36" s="105"/>
      <c r="M36" s="105"/>
      <c r="N36" s="105"/>
      <c r="O36" s="105"/>
      <c r="P36" s="105"/>
      <c r="Q36" s="71"/>
      <c r="R36" s="72"/>
      <c r="S36" s="80">
        <f>IF(SUM(S29:S33)=0,"",SUM(S29:S33))</f>
      </c>
      <c r="T36" s="81"/>
    </row>
    <row r="38" ht="12.75">
      <c r="B38" s="41">
        <f>IF(OR(W29=5,W29=4,W30=4,W30=3,W31=3,W31=2),"Bitte die Ergebnisse (Präzision, Duell) von Hand eingeben, da mehrere ringgleiche Ergebnisse vorliegen!","")</f>
      </c>
    </row>
    <row r="39" spans="1:19" ht="24" customHeight="1">
      <c r="A39" s="82"/>
      <c r="B39" s="82"/>
      <c r="C39" s="82"/>
      <c r="E39" s="82"/>
      <c r="F39" s="82"/>
      <c r="Q39" s="82"/>
      <c r="R39" s="82"/>
      <c r="S39" s="82"/>
    </row>
    <row r="40" spans="1:19" ht="12.75">
      <c r="A40" s="76" t="s">
        <v>12</v>
      </c>
      <c r="B40" s="76"/>
      <c r="C40" s="76"/>
      <c r="E40" s="76" t="s">
        <v>13</v>
      </c>
      <c r="F40" s="76"/>
      <c r="Q40" s="76" t="s">
        <v>14</v>
      </c>
      <c r="R40" s="76"/>
      <c r="S40" s="76"/>
    </row>
    <row r="41" ht="13.5" thickBot="1">
      <c r="F41" s="30"/>
    </row>
    <row r="42" spans="1:20" ht="12.75">
      <c r="A42" s="31" t="s">
        <v>15</v>
      </c>
      <c r="B42" s="11"/>
      <c r="C42" s="11"/>
      <c r="D42" s="11"/>
      <c r="E42" s="11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11"/>
      <c r="R42" s="11"/>
      <c r="S42" s="11"/>
      <c r="T42" s="12"/>
    </row>
    <row r="43" spans="1:20" ht="12.75">
      <c r="A43" s="87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9"/>
    </row>
    <row r="44" spans="1:20" ht="12.75">
      <c r="A44" s="87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9"/>
    </row>
    <row r="45" spans="1:20" ht="12.75">
      <c r="A45" s="87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9"/>
    </row>
    <row r="46" spans="1:20" ht="12.75">
      <c r="A46" s="87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9"/>
    </row>
    <row r="47" spans="1:20" ht="12.75">
      <c r="A47" s="87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9"/>
    </row>
    <row r="48" spans="1:20" ht="13.5" thickBot="1">
      <c r="A48" s="90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2"/>
    </row>
    <row r="49" ht="12.75">
      <c r="A49" s="22" t="s">
        <v>41</v>
      </c>
    </row>
  </sheetData>
  <sheetProtection password="CC96" sheet="1" objects="1" scenarios="1"/>
  <mergeCells count="86">
    <mergeCell ref="C12:E12"/>
    <mergeCell ref="I12:Q12"/>
    <mergeCell ref="C13:E13"/>
    <mergeCell ref="F13:G13"/>
    <mergeCell ref="H13:I13"/>
    <mergeCell ref="A1:T1"/>
    <mergeCell ref="A3:T3"/>
    <mergeCell ref="R5:S5"/>
    <mergeCell ref="C11:E11"/>
    <mergeCell ref="I11:Q11"/>
    <mergeCell ref="C15:E15"/>
    <mergeCell ref="F15:G15"/>
    <mergeCell ref="H15:I15"/>
    <mergeCell ref="S15:T15"/>
    <mergeCell ref="S13:T13"/>
    <mergeCell ref="C14:E14"/>
    <mergeCell ref="F14:G14"/>
    <mergeCell ref="H14:I14"/>
    <mergeCell ref="S14:T14"/>
    <mergeCell ref="C17:E17"/>
    <mergeCell ref="F17:G17"/>
    <mergeCell ref="H17:I17"/>
    <mergeCell ref="S17:T17"/>
    <mergeCell ref="C16:E16"/>
    <mergeCell ref="F16:G16"/>
    <mergeCell ref="H16:I16"/>
    <mergeCell ref="S16:T16"/>
    <mergeCell ref="C19:E19"/>
    <mergeCell ref="F19:G19"/>
    <mergeCell ref="H19:I19"/>
    <mergeCell ref="S19:T19"/>
    <mergeCell ref="C18:E18"/>
    <mergeCell ref="F18:G18"/>
    <mergeCell ref="H18:I18"/>
    <mergeCell ref="S18:T18"/>
    <mergeCell ref="I21:R21"/>
    <mergeCell ref="S21:T21"/>
    <mergeCell ref="C26:E26"/>
    <mergeCell ref="I26:Q26"/>
    <mergeCell ref="C20:E20"/>
    <mergeCell ref="F20:G20"/>
    <mergeCell ref="H20:I20"/>
    <mergeCell ref="S20:T20"/>
    <mergeCell ref="S28:T28"/>
    <mergeCell ref="C29:E29"/>
    <mergeCell ref="F29:G29"/>
    <mergeCell ref="H29:I29"/>
    <mergeCell ref="S29:T29"/>
    <mergeCell ref="C27:E27"/>
    <mergeCell ref="I27:Q27"/>
    <mergeCell ref="C28:E28"/>
    <mergeCell ref="F28:G28"/>
    <mergeCell ref="H28:I28"/>
    <mergeCell ref="C31:E31"/>
    <mergeCell ref="F31:G31"/>
    <mergeCell ref="H31:I31"/>
    <mergeCell ref="S31:T31"/>
    <mergeCell ref="C30:E30"/>
    <mergeCell ref="F30:G30"/>
    <mergeCell ref="H30:I30"/>
    <mergeCell ref="S30:T30"/>
    <mergeCell ref="C33:E33"/>
    <mergeCell ref="F33:G33"/>
    <mergeCell ref="H33:I33"/>
    <mergeCell ref="S33:T33"/>
    <mergeCell ref="C32:E32"/>
    <mergeCell ref="F32:G32"/>
    <mergeCell ref="H32:I32"/>
    <mergeCell ref="S32:T32"/>
    <mergeCell ref="C35:E35"/>
    <mergeCell ref="F35:G35"/>
    <mergeCell ref="H35:I35"/>
    <mergeCell ref="S35:T35"/>
    <mergeCell ref="C34:E34"/>
    <mergeCell ref="F34:G34"/>
    <mergeCell ref="H34:I34"/>
    <mergeCell ref="S34:T34"/>
    <mergeCell ref="A40:C40"/>
    <mergeCell ref="E40:F40"/>
    <mergeCell ref="Q40:S40"/>
    <mergeCell ref="A43:T48"/>
    <mergeCell ref="I36:R36"/>
    <mergeCell ref="S36:T36"/>
    <mergeCell ref="A39:C39"/>
    <mergeCell ref="E39:F39"/>
    <mergeCell ref="Q39:S39"/>
  </mergeCells>
  <dataValidations count="6">
    <dataValidation allowBlank="1" showInputMessage="1" showErrorMessage="1" promptTitle="Mannschaft" prompt="Bitte geben Sie die Nummer der Mannschaft ein: 1, 2, 3, ..." sqref="I26:P26 I11:P11"/>
    <dataValidation type="list" allowBlank="1" showInputMessage="1" showErrorMessage="1" promptTitle="Verein" prompt="Bitte wählen Sie einen Verein aus." sqref="C26 C11">
      <formula1>Vereine</formula1>
    </dataValidation>
    <dataValidation errorStyle="information" type="whole" allowBlank="1" showInputMessage="1" showErrorMessage="1" errorTitle="Serie" error="Das Ergebnis einer Serie beträgt mindestens 0 und höchstens 100 Ringe." sqref="F29:Q35">
      <formula1>0</formula1>
      <formula2>10</formula2>
    </dataValidation>
    <dataValidation allowBlank="1" showInputMessage="1" showErrorMessage="1" promptTitle="Gruppe" prompt="Bitte geben Sie die Nummer der Gruppe ein: 1, 2, 3, ..." sqref="R7"/>
    <dataValidation errorStyle="information" type="date" operator="greaterThanOrEqual" allowBlank="1" showInputMessage="1" showErrorMessage="1" errorTitle="Datum" error="Bitte geben Sie das Datum im Format TT.MM.JJJJ ein." sqref="R5">
      <formula1>39083</formula1>
    </dataValidation>
    <dataValidation errorStyle="information" type="whole" allowBlank="1" showInputMessage="1" showErrorMessage="1" errorTitle="Serie" error="Das Ergebnis einer Serie beträgt mindestens 0 und höchstens 100 Ringe." sqref="F14:Q20">
      <formula1>0</formula1>
      <formula2>10</formula2>
    </dataValidation>
  </dataValidations>
  <printOptions/>
  <pageMargins left="0.53" right="0.14" top="0.45" bottom="0.25" header="0.23" footer="0.2"/>
  <pageSetup fitToHeight="1" fitToWidth="1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7"/>
  <sheetViews>
    <sheetView zoomScalePageLayoutView="0" workbookViewId="0" topLeftCell="A1">
      <selection activeCell="A19" sqref="A19"/>
    </sheetView>
  </sheetViews>
  <sheetFormatPr defaultColWidth="11.421875" defaultRowHeight="12.75"/>
  <cols>
    <col min="1" max="1" width="18.7109375" style="0" bestFit="1" customWidth="1"/>
  </cols>
  <sheetData>
    <row r="1" ht="12.75">
      <c r="A1" s="1" t="s">
        <v>11</v>
      </c>
    </row>
    <row r="2" ht="12.75">
      <c r="A2" t="s">
        <v>63</v>
      </c>
    </row>
    <row r="3" ht="12.75">
      <c r="A3" t="s">
        <v>47</v>
      </c>
    </row>
    <row r="4" ht="12.75">
      <c r="A4" t="s">
        <v>46</v>
      </c>
    </row>
    <row r="5" ht="12.75">
      <c r="A5" t="s">
        <v>60</v>
      </c>
    </row>
    <row r="6" ht="12.75">
      <c r="A6" t="s">
        <v>53</v>
      </c>
    </row>
    <row r="7" ht="12.75">
      <c r="A7" t="s">
        <v>44</v>
      </c>
    </row>
    <row r="8" ht="12.75">
      <c r="A8" t="s">
        <v>43</v>
      </c>
    </row>
    <row r="9" ht="12.75">
      <c r="A9" t="s">
        <v>48</v>
      </c>
    </row>
    <row r="10" ht="12.75">
      <c r="A10" t="s">
        <v>49</v>
      </c>
    </row>
    <row r="11" ht="12.75">
      <c r="A11" t="s">
        <v>52</v>
      </c>
    </row>
    <row r="12" ht="12.75">
      <c r="A12" t="s">
        <v>59</v>
      </c>
    </row>
    <row r="13" ht="12.75">
      <c r="A13" t="s">
        <v>51</v>
      </c>
    </row>
    <row r="14" ht="12.75">
      <c r="A14" t="s">
        <v>50</v>
      </c>
    </row>
    <row r="15" ht="12.75">
      <c r="A15" t="s">
        <v>58</v>
      </c>
    </row>
    <row r="16" ht="12.75">
      <c r="A16" t="s">
        <v>61</v>
      </c>
    </row>
    <row r="17" ht="12.75">
      <c r="A17" t="s">
        <v>45</v>
      </c>
    </row>
  </sheetData>
  <sheetProtection password="F1ED" sheet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Bailer</dc:creator>
  <cp:keywords/>
  <dc:description/>
  <cp:lastModifiedBy>Wolfgang</cp:lastModifiedBy>
  <cp:lastPrinted>2008-03-14T21:20:00Z</cp:lastPrinted>
  <dcterms:created xsi:type="dcterms:W3CDTF">2007-05-19T14:16:41Z</dcterms:created>
  <dcterms:modified xsi:type="dcterms:W3CDTF">2015-10-03T18:30:18Z</dcterms:modified>
  <cp:category/>
  <cp:version/>
  <cp:contentType/>
  <cp:contentStatus/>
</cp:coreProperties>
</file>